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lob\Desktop\"/>
    </mc:Choice>
  </mc:AlternateContent>
  <bookViews>
    <workbookView xWindow="120" yWindow="120" windowWidth="19095" windowHeight="7950"/>
  </bookViews>
  <sheets>
    <sheet name="ТИТУЛ" sheetId="4" r:id="rId1"/>
    <sheet name="УУД_5" sheetId="1" r:id="rId2"/>
  </sheets>
  <calcPr calcId="162913"/>
</workbook>
</file>

<file path=xl/calcChain.xml><?xml version="1.0" encoding="utf-8"?>
<calcChain xmlns="http://schemas.openxmlformats.org/spreadsheetml/2006/main">
  <c r="U36" i="4" l="1"/>
  <c r="P36" i="4"/>
  <c r="T36" i="4"/>
  <c r="AM2" i="1"/>
  <c r="V2" i="4"/>
  <c r="U2" i="4"/>
  <c r="T2" i="4"/>
  <c r="S2" i="4"/>
  <c r="R2" i="4"/>
  <c r="U1" i="4"/>
  <c r="T1" i="4"/>
  <c r="S1" i="4"/>
  <c r="R1" i="4"/>
  <c r="U1" i="1"/>
  <c r="B3" i="1"/>
  <c r="F1" i="4"/>
  <c r="H1" i="4"/>
  <c r="M36" i="4"/>
  <c r="B1" i="4"/>
  <c r="B2" i="4"/>
  <c r="H34" i="4"/>
  <c r="AO12" i="1"/>
  <c r="AP12" i="1"/>
  <c r="AQ12" i="1"/>
  <c r="AR12" i="1"/>
  <c r="AO13" i="1"/>
  <c r="AP13" i="1"/>
  <c r="AQ13" i="1"/>
  <c r="AR13" i="1"/>
  <c r="AO14" i="1"/>
  <c r="AP14" i="1"/>
  <c r="AQ14" i="1"/>
  <c r="AR14" i="1"/>
  <c r="AO15" i="1"/>
  <c r="AP15" i="1"/>
  <c r="AQ15" i="1"/>
  <c r="AR15" i="1"/>
  <c r="AO16" i="1"/>
  <c r="AP16" i="1"/>
  <c r="AQ16" i="1"/>
  <c r="AR16" i="1"/>
  <c r="AO17" i="1"/>
  <c r="AP17" i="1"/>
  <c r="AQ17" i="1"/>
  <c r="AR17" i="1"/>
  <c r="AO18" i="1"/>
  <c r="AP18" i="1"/>
  <c r="AQ18" i="1"/>
  <c r="AR18" i="1"/>
  <c r="AO19" i="1"/>
  <c r="AP19" i="1"/>
  <c r="AQ19" i="1"/>
  <c r="AR19" i="1"/>
  <c r="AO20" i="1"/>
  <c r="AP20" i="1"/>
  <c r="AQ20" i="1"/>
  <c r="AR20" i="1"/>
  <c r="AO21" i="1"/>
  <c r="AP21" i="1"/>
  <c r="AQ21" i="1"/>
  <c r="AR21" i="1"/>
  <c r="AO22" i="1"/>
  <c r="AP22" i="1"/>
  <c r="AQ22" i="1"/>
  <c r="AR22" i="1"/>
  <c r="AO23" i="1"/>
  <c r="AP23" i="1"/>
  <c r="AQ23" i="1"/>
  <c r="AR23" i="1"/>
  <c r="AO24" i="1"/>
  <c r="AP24" i="1"/>
  <c r="AQ24" i="1"/>
  <c r="AR24" i="1"/>
  <c r="AO25" i="1"/>
  <c r="AP25" i="1"/>
  <c r="AQ25" i="1"/>
  <c r="AR25" i="1"/>
  <c r="AO26" i="1"/>
  <c r="AP26" i="1"/>
  <c r="AQ26" i="1"/>
  <c r="AR26" i="1"/>
  <c r="AO27" i="1"/>
  <c r="AP27" i="1"/>
  <c r="AQ27" i="1"/>
  <c r="AR27" i="1"/>
  <c r="AO28" i="1"/>
  <c r="AP28" i="1"/>
  <c r="AQ28" i="1"/>
  <c r="AR28" i="1"/>
  <c r="AO29" i="1"/>
  <c r="AP29" i="1"/>
  <c r="AQ29" i="1"/>
  <c r="AR29" i="1"/>
  <c r="AO30" i="1"/>
  <c r="AP30" i="1"/>
  <c r="AQ30" i="1"/>
  <c r="AR30" i="1"/>
  <c r="AO31" i="1"/>
  <c r="AP31" i="1"/>
  <c r="AQ31" i="1"/>
  <c r="AR31" i="1"/>
  <c r="AO32" i="1"/>
  <c r="AP32" i="1"/>
  <c r="AQ32" i="1"/>
  <c r="AR32" i="1"/>
  <c r="AO33" i="1"/>
  <c r="AP33" i="1"/>
  <c r="AQ33" i="1"/>
  <c r="AR33" i="1"/>
  <c r="AO34" i="1"/>
  <c r="AP34" i="1"/>
  <c r="AQ34" i="1"/>
  <c r="AR34" i="1"/>
  <c r="AO35" i="1"/>
  <c r="AP35" i="1"/>
  <c r="AQ35" i="1"/>
  <c r="AR35" i="1"/>
  <c r="AO36" i="1"/>
  <c r="AP36" i="1"/>
  <c r="AQ36" i="1"/>
  <c r="AR36" i="1"/>
  <c r="K45" i="1"/>
  <c r="K44" i="1"/>
  <c r="K43" i="1"/>
  <c r="S43" i="1" s="1"/>
  <c r="K42" i="1"/>
  <c r="K41" i="1"/>
  <c r="S41" i="1" s="1"/>
  <c r="K40" i="1"/>
  <c r="K39" i="1"/>
  <c r="S39" i="1" s="1"/>
  <c r="C45" i="1"/>
  <c r="C44" i="1"/>
  <c r="S44" i="1" s="1"/>
  <c r="C43" i="1"/>
  <c r="C42" i="1"/>
  <c r="C41" i="1"/>
  <c r="C40" i="1"/>
  <c r="S40" i="1" s="1"/>
  <c r="C39" i="1"/>
  <c r="C38" i="1"/>
  <c r="K38" i="1"/>
  <c r="AR4" i="1"/>
  <c r="AR37" i="1" s="1"/>
  <c r="Z45" i="1" s="1"/>
  <c r="AQ4" i="1"/>
  <c r="AQ37" i="1"/>
  <c r="Z44" i="1" s="1"/>
  <c r="AP4" i="1"/>
  <c r="AO4" i="1"/>
  <c r="AO37" i="1"/>
  <c r="Z42" i="1" s="1"/>
  <c r="K8" i="1"/>
  <c r="Z41" i="1"/>
  <c r="Z40" i="1"/>
  <c r="Z39" i="1"/>
  <c r="Z38" i="1"/>
  <c r="AM36" i="1"/>
  <c r="AN36" i="1"/>
  <c r="AK36" i="1"/>
  <c r="AL36" i="1"/>
  <c r="AI36" i="1"/>
  <c r="AJ36" i="1"/>
  <c r="AG36" i="1"/>
  <c r="AH36" i="1"/>
  <c r="AF36" i="1"/>
  <c r="AE36" i="1"/>
  <c r="AD36" i="1"/>
  <c r="AM35" i="1"/>
  <c r="AN35" i="1" s="1"/>
  <c r="AK35" i="1"/>
  <c r="AL35" i="1" s="1"/>
  <c r="AI35" i="1"/>
  <c r="AJ35" i="1" s="1"/>
  <c r="AG35" i="1"/>
  <c r="AH35" i="1" s="1"/>
  <c r="AF35" i="1"/>
  <c r="AE35" i="1"/>
  <c r="AD35" i="1"/>
  <c r="AM34" i="1"/>
  <c r="AN34" i="1"/>
  <c r="AK34" i="1"/>
  <c r="AL34" i="1"/>
  <c r="AI34" i="1"/>
  <c r="AJ34" i="1"/>
  <c r="AG34" i="1"/>
  <c r="AH34" i="1"/>
  <c r="AF34" i="1"/>
  <c r="AE34" i="1"/>
  <c r="AD34" i="1"/>
  <c r="AM33" i="1"/>
  <c r="AN33" i="1" s="1"/>
  <c r="AK33" i="1"/>
  <c r="AL33" i="1" s="1"/>
  <c r="AI33" i="1"/>
  <c r="AJ33" i="1" s="1"/>
  <c r="AG33" i="1"/>
  <c r="AH33" i="1" s="1"/>
  <c r="AF33" i="1"/>
  <c r="AE33" i="1"/>
  <c r="AD33" i="1"/>
  <c r="AM32" i="1"/>
  <c r="AN32" i="1"/>
  <c r="AK32" i="1"/>
  <c r="AL32" i="1"/>
  <c r="AI32" i="1"/>
  <c r="AJ32" i="1"/>
  <c r="AG32" i="1"/>
  <c r="AH32" i="1"/>
  <c r="AF32" i="1"/>
  <c r="AE32" i="1"/>
  <c r="AD32" i="1"/>
  <c r="AM31" i="1"/>
  <c r="AN31" i="1" s="1"/>
  <c r="AK31" i="1"/>
  <c r="AL31" i="1" s="1"/>
  <c r="AI31" i="1"/>
  <c r="AJ31" i="1" s="1"/>
  <c r="AG31" i="1"/>
  <c r="AH31" i="1" s="1"/>
  <c r="AF31" i="1"/>
  <c r="AE31" i="1"/>
  <c r="AD31" i="1"/>
  <c r="AM30" i="1"/>
  <c r="AN30" i="1"/>
  <c r="AK30" i="1"/>
  <c r="AL30" i="1"/>
  <c r="AI30" i="1"/>
  <c r="AJ30" i="1"/>
  <c r="AG30" i="1"/>
  <c r="AH30" i="1"/>
  <c r="AF30" i="1"/>
  <c r="AE30" i="1"/>
  <c r="AD30" i="1"/>
  <c r="AM29" i="1"/>
  <c r="AN29" i="1" s="1"/>
  <c r="AK29" i="1"/>
  <c r="AL29" i="1" s="1"/>
  <c r="AI29" i="1"/>
  <c r="AJ29" i="1" s="1"/>
  <c r="AG29" i="1"/>
  <c r="AH29" i="1" s="1"/>
  <c r="AF29" i="1"/>
  <c r="AE29" i="1"/>
  <c r="AD29" i="1"/>
  <c r="AM28" i="1"/>
  <c r="AN28" i="1"/>
  <c r="AK28" i="1"/>
  <c r="AL28" i="1"/>
  <c r="AI28" i="1"/>
  <c r="AJ28" i="1"/>
  <c r="AG28" i="1"/>
  <c r="AH28" i="1"/>
  <c r="AF28" i="1"/>
  <c r="AE28" i="1"/>
  <c r="AD28" i="1"/>
  <c r="AM27" i="1"/>
  <c r="AN27" i="1" s="1"/>
  <c r="AK27" i="1"/>
  <c r="AL27" i="1" s="1"/>
  <c r="AI27" i="1"/>
  <c r="AJ27" i="1" s="1"/>
  <c r="AG27" i="1"/>
  <c r="AH27" i="1" s="1"/>
  <c r="AF27" i="1"/>
  <c r="AE27" i="1"/>
  <c r="AD27" i="1"/>
  <c r="AM26" i="1"/>
  <c r="AN26" i="1"/>
  <c r="AK26" i="1"/>
  <c r="AL26" i="1"/>
  <c r="AI26" i="1"/>
  <c r="AJ26" i="1"/>
  <c r="AG26" i="1"/>
  <c r="AH26" i="1"/>
  <c r="AF26" i="1"/>
  <c r="AE26" i="1"/>
  <c r="AD26" i="1"/>
  <c r="AM25" i="1"/>
  <c r="AN25" i="1" s="1"/>
  <c r="AK25" i="1"/>
  <c r="AL25" i="1" s="1"/>
  <c r="AI25" i="1"/>
  <c r="AJ25" i="1" s="1"/>
  <c r="AG25" i="1"/>
  <c r="AH25" i="1" s="1"/>
  <c r="AF25" i="1"/>
  <c r="AE25" i="1"/>
  <c r="AD25" i="1"/>
  <c r="AM24" i="1"/>
  <c r="AN24" i="1"/>
  <c r="AK24" i="1"/>
  <c r="AL24" i="1"/>
  <c r="AI24" i="1"/>
  <c r="AJ24" i="1"/>
  <c r="AG24" i="1"/>
  <c r="AH24" i="1"/>
  <c r="AF24" i="1"/>
  <c r="AE24" i="1"/>
  <c r="AD24" i="1"/>
  <c r="AM23" i="1"/>
  <c r="AN23" i="1" s="1"/>
  <c r="AK23" i="1"/>
  <c r="AL23" i="1" s="1"/>
  <c r="AI23" i="1"/>
  <c r="AJ23" i="1" s="1"/>
  <c r="AG23" i="1"/>
  <c r="AH23" i="1" s="1"/>
  <c r="AF23" i="1"/>
  <c r="AE23" i="1"/>
  <c r="AD23" i="1"/>
  <c r="AM22" i="1"/>
  <c r="AN22" i="1"/>
  <c r="AK22" i="1"/>
  <c r="AL22" i="1"/>
  <c r="AI22" i="1"/>
  <c r="AJ22" i="1"/>
  <c r="AG22" i="1"/>
  <c r="AH22" i="1"/>
  <c r="AF22" i="1"/>
  <c r="AE22" i="1"/>
  <c r="AD22" i="1"/>
  <c r="AM21" i="1"/>
  <c r="AN21" i="1" s="1"/>
  <c r="AK21" i="1"/>
  <c r="AL21" i="1" s="1"/>
  <c r="AI21" i="1"/>
  <c r="AJ21" i="1" s="1"/>
  <c r="AG21" i="1"/>
  <c r="AH21" i="1" s="1"/>
  <c r="AF21" i="1"/>
  <c r="AE21" i="1"/>
  <c r="AD21" i="1"/>
  <c r="AM20" i="1"/>
  <c r="AN20" i="1"/>
  <c r="AK20" i="1"/>
  <c r="AL20" i="1"/>
  <c r="AI20" i="1"/>
  <c r="AJ20" i="1"/>
  <c r="AG20" i="1"/>
  <c r="AH20" i="1"/>
  <c r="AF20" i="1"/>
  <c r="AE20" i="1"/>
  <c r="AD20" i="1"/>
  <c r="AM19" i="1"/>
  <c r="AN19" i="1" s="1"/>
  <c r="AK19" i="1"/>
  <c r="AL19" i="1" s="1"/>
  <c r="AI19" i="1"/>
  <c r="AJ19" i="1" s="1"/>
  <c r="AG19" i="1"/>
  <c r="AH19" i="1" s="1"/>
  <c r="AF19" i="1"/>
  <c r="AE19" i="1"/>
  <c r="AD19" i="1"/>
  <c r="AM18" i="1"/>
  <c r="AN18" i="1"/>
  <c r="AK18" i="1"/>
  <c r="AL18" i="1"/>
  <c r="AI18" i="1"/>
  <c r="AJ18" i="1"/>
  <c r="AG18" i="1"/>
  <c r="AH18" i="1"/>
  <c r="AF18" i="1"/>
  <c r="AE18" i="1"/>
  <c r="AD18" i="1"/>
  <c r="AM17" i="1"/>
  <c r="AN17" i="1" s="1"/>
  <c r="AK17" i="1"/>
  <c r="AL17" i="1" s="1"/>
  <c r="AI17" i="1"/>
  <c r="AJ17" i="1" s="1"/>
  <c r="AG17" i="1"/>
  <c r="AH17" i="1" s="1"/>
  <c r="AF17" i="1"/>
  <c r="AE17" i="1"/>
  <c r="AD17" i="1"/>
  <c r="AM16" i="1"/>
  <c r="AN16" i="1"/>
  <c r="AK16" i="1"/>
  <c r="AL16" i="1"/>
  <c r="AI16" i="1"/>
  <c r="AJ16" i="1"/>
  <c r="AG16" i="1"/>
  <c r="AH16" i="1"/>
  <c r="AF16" i="1"/>
  <c r="AE16" i="1"/>
  <c r="AD16" i="1"/>
  <c r="AM15" i="1"/>
  <c r="AN15" i="1" s="1"/>
  <c r="AK15" i="1"/>
  <c r="AL15" i="1" s="1"/>
  <c r="AI15" i="1"/>
  <c r="AJ15" i="1" s="1"/>
  <c r="AG15" i="1"/>
  <c r="AH15" i="1" s="1"/>
  <c r="AF15" i="1"/>
  <c r="AE15" i="1"/>
  <c r="AD15" i="1"/>
  <c r="AM14" i="1"/>
  <c r="AN14" i="1"/>
  <c r="AK14" i="1"/>
  <c r="AL14" i="1"/>
  <c r="AI14" i="1"/>
  <c r="AJ14" i="1"/>
  <c r="AG14" i="1"/>
  <c r="AH14" i="1"/>
  <c r="AF14" i="1"/>
  <c r="AE14" i="1"/>
  <c r="AD14" i="1"/>
  <c r="AM13" i="1"/>
  <c r="AN13" i="1" s="1"/>
  <c r="AK13" i="1"/>
  <c r="AL13" i="1" s="1"/>
  <c r="AI13" i="1"/>
  <c r="AJ13" i="1" s="1"/>
  <c r="AG13" i="1"/>
  <c r="AH13" i="1" s="1"/>
  <c r="AF13" i="1"/>
  <c r="AE13" i="1"/>
  <c r="AD13" i="1"/>
  <c r="AM12" i="1"/>
  <c r="AN12" i="1"/>
  <c r="AK12" i="1"/>
  <c r="AL12" i="1"/>
  <c r="AI12" i="1"/>
  <c r="AJ12" i="1"/>
  <c r="AG12" i="1"/>
  <c r="AH12" i="1"/>
  <c r="AF12" i="1"/>
  <c r="AE12" i="1"/>
  <c r="AD12" i="1"/>
  <c r="AM11" i="1"/>
  <c r="AN11" i="1" s="1"/>
  <c r="AK11" i="1"/>
  <c r="AI11" i="1"/>
  <c r="AJ11" i="1" s="1"/>
  <c r="AF11" i="1"/>
  <c r="AG11" i="1" s="1"/>
  <c r="AH11" i="1"/>
  <c r="AE11" i="1"/>
  <c r="AD11" i="1"/>
  <c r="AM10" i="1"/>
  <c r="AK10" i="1"/>
  <c r="AI10" i="1"/>
  <c r="AF10" i="1"/>
  <c r="AG10" i="1" s="1"/>
  <c r="AO10" i="1"/>
  <c r="AE10" i="1"/>
  <c r="AD10" i="1"/>
  <c r="AM9" i="1"/>
  <c r="AK9" i="1"/>
  <c r="AI9" i="1"/>
  <c r="AF9" i="1"/>
  <c r="AG9" i="1" s="1"/>
  <c r="AE9" i="1"/>
  <c r="AD9" i="1"/>
  <c r="AM8" i="1"/>
  <c r="AN8" i="1"/>
  <c r="AK8" i="1"/>
  <c r="AL8" i="1"/>
  <c r="AI8" i="1"/>
  <c r="AJ8" i="1"/>
  <c r="AF8" i="1"/>
  <c r="AG8" i="1"/>
  <c r="AE8" i="1"/>
  <c r="AD8" i="1"/>
  <c r="AM7" i="1"/>
  <c r="AK7" i="1"/>
  <c r="AL7" i="1" s="1"/>
  <c r="AI7" i="1"/>
  <c r="AJ7" i="1" s="1"/>
  <c r="AF7" i="1"/>
  <c r="AG7" i="1"/>
  <c r="AH7" i="1" s="1"/>
  <c r="AE7" i="1"/>
  <c r="AD7" i="1"/>
  <c r="L8" i="1"/>
  <c r="M8" i="1"/>
  <c r="N8" i="1" s="1"/>
  <c r="O8" i="1" s="1"/>
  <c r="P8" i="1"/>
  <c r="R8" i="1"/>
  <c r="T8" i="1"/>
  <c r="K9" i="1"/>
  <c r="L9" i="1"/>
  <c r="M9" i="1"/>
  <c r="N9" i="1" s="1"/>
  <c r="O9" i="1" s="1"/>
  <c r="P9" i="1"/>
  <c r="Q9" i="1"/>
  <c r="R9" i="1"/>
  <c r="S9" i="1"/>
  <c r="T9" i="1"/>
  <c r="U9" i="1"/>
  <c r="K10" i="1"/>
  <c r="L10" i="1"/>
  <c r="M10" i="1"/>
  <c r="N10" i="1"/>
  <c r="O10" i="1" s="1"/>
  <c r="P10" i="1"/>
  <c r="Q10" i="1" s="1"/>
  <c r="R10" i="1"/>
  <c r="S10" i="1" s="1"/>
  <c r="T10" i="1"/>
  <c r="U10" i="1" s="1"/>
  <c r="K11" i="1"/>
  <c r="L11" i="1"/>
  <c r="M11" i="1"/>
  <c r="N11" i="1" s="1"/>
  <c r="P11" i="1"/>
  <c r="Q11" i="1" s="1"/>
  <c r="R11" i="1"/>
  <c r="T11" i="1"/>
  <c r="AR11" i="1"/>
  <c r="K12" i="1"/>
  <c r="L12" i="1"/>
  <c r="M12" i="1"/>
  <c r="N12" i="1"/>
  <c r="O12" i="1"/>
  <c r="P12" i="1"/>
  <c r="Q12" i="1"/>
  <c r="R12" i="1"/>
  <c r="S12" i="1"/>
  <c r="T12" i="1"/>
  <c r="U12" i="1"/>
  <c r="K13" i="1"/>
  <c r="L13" i="1"/>
  <c r="M13" i="1"/>
  <c r="N13" i="1"/>
  <c r="O13" i="1" s="1"/>
  <c r="P13" i="1"/>
  <c r="Q13" i="1" s="1"/>
  <c r="R13" i="1"/>
  <c r="S13" i="1" s="1"/>
  <c r="T13" i="1"/>
  <c r="U13" i="1" s="1"/>
  <c r="K14" i="1"/>
  <c r="L14" i="1"/>
  <c r="M14" i="1"/>
  <c r="N14" i="1"/>
  <c r="O14" i="1"/>
  <c r="P14" i="1"/>
  <c r="Q14" i="1"/>
  <c r="R14" i="1"/>
  <c r="S14" i="1"/>
  <c r="T14" i="1"/>
  <c r="U14" i="1"/>
  <c r="K15" i="1"/>
  <c r="L15" i="1"/>
  <c r="M15" i="1"/>
  <c r="N15" i="1"/>
  <c r="O15" i="1" s="1"/>
  <c r="P15" i="1"/>
  <c r="Q15" i="1" s="1"/>
  <c r="R15" i="1"/>
  <c r="S15" i="1" s="1"/>
  <c r="T15" i="1"/>
  <c r="U15" i="1" s="1"/>
  <c r="K16" i="1"/>
  <c r="L16" i="1"/>
  <c r="M16" i="1"/>
  <c r="N16" i="1"/>
  <c r="O16" i="1"/>
  <c r="P16" i="1"/>
  <c r="Q16" i="1"/>
  <c r="R16" i="1"/>
  <c r="S16" i="1"/>
  <c r="T16" i="1"/>
  <c r="U16" i="1"/>
  <c r="K17" i="1"/>
  <c r="L17" i="1"/>
  <c r="M17" i="1"/>
  <c r="N17" i="1"/>
  <c r="O17" i="1" s="1"/>
  <c r="P17" i="1"/>
  <c r="Q17" i="1" s="1"/>
  <c r="R17" i="1"/>
  <c r="S17" i="1" s="1"/>
  <c r="T17" i="1"/>
  <c r="U17" i="1" s="1"/>
  <c r="K18" i="1"/>
  <c r="L18" i="1"/>
  <c r="M18" i="1"/>
  <c r="N18" i="1"/>
  <c r="O18" i="1"/>
  <c r="P18" i="1"/>
  <c r="Q18" i="1"/>
  <c r="R18" i="1"/>
  <c r="S18" i="1"/>
  <c r="T18" i="1"/>
  <c r="U18" i="1"/>
  <c r="K19" i="1"/>
  <c r="L19" i="1"/>
  <c r="M19" i="1"/>
  <c r="N19" i="1"/>
  <c r="O19" i="1" s="1"/>
  <c r="P19" i="1"/>
  <c r="Q19" i="1" s="1"/>
  <c r="R19" i="1"/>
  <c r="S19" i="1" s="1"/>
  <c r="T19" i="1"/>
  <c r="U19" i="1" s="1"/>
  <c r="K20" i="1"/>
  <c r="L20" i="1"/>
  <c r="M20" i="1"/>
  <c r="N20" i="1"/>
  <c r="O20" i="1"/>
  <c r="P20" i="1"/>
  <c r="Q20" i="1"/>
  <c r="R20" i="1"/>
  <c r="S20" i="1"/>
  <c r="T20" i="1"/>
  <c r="U20" i="1"/>
  <c r="K21" i="1"/>
  <c r="L21" i="1"/>
  <c r="M21" i="1"/>
  <c r="N21" i="1"/>
  <c r="O21" i="1" s="1"/>
  <c r="P21" i="1"/>
  <c r="Q21" i="1" s="1"/>
  <c r="R21" i="1"/>
  <c r="S21" i="1" s="1"/>
  <c r="T21" i="1"/>
  <c r="U21" i="1" s="1"/>
  <c r="K22" i="1"/>
  <c r="L22" i="1"/>
  <c r="M22" i="1"/>
  <c r="N22" i="1"/>
  <c r="O22" i="1"/>
  <c r="P22" i="1"/>
  <c r="Q22" i="1"/>
  <c r="R22" i="1"/>
  <c r="S22" i="1"/>
  <c r="T22" i="1"/>
  <c r="U22" i="1"/>
  <c r="K23" i="1"/>
  <c r="L23" i="1"/>
  <c r="M23" i="1"/>
  <c r="N23" i="1"/>
  <c r="O23" i="1" s="1"/>
  <c r="P23" i="1"/>
  <c r="Q23" i="1" s="1"/>
  <c r="R23" i="1"/>
  <c r="S23" i="1" s="1"/>
  <c r="T23" i="1"/>
  <c r="U23" i="1" s="1"/>
  <c r="K24" i="1"/>
  <c r="L24" i="1"/>
  <c r="M24" i="1"/>
  <c r="N24" i="1"/>
  <c r="O24" i="1"/>
  <c r="P24" i="1"/>
  <c r="Q24" i="1"/>
  <c r="R24" i="1"/>
  <c r="S24" i="1"/>
  <c r="T24" i="1"/>
  <c r="U24" i="1"/>
  <c r="K25" i="1"/>
  <c r="L25" i="1"/>
  <c r="M25" i="1"/>
  <c r="N25" i="1"/>
  <c r="O25" i="1" s="1"/>
  <c r="P25" i="1"/>
  <c r="Q25" i="1" s="1"/>
  <c r="R25" i="1"/>
  <c r="S25" i="1" s="1"/>
  <c r="T25" i="1"/>
  <c r="U25" i="1" s="1"/>
  <c r="K26" i="1"/>
  <c r="L26" i="1"/>
  <c r="M26" i="1"/>
  <c r="N26" i="1"/>
  <c r="O26" i="1"/>
  <c r="P26" i="1"/>
  <c r="Q26" i="1"/>
  <c r="R26" i="1"/>
  <c r="S26" i="1"/>
  <c r="T26" i="1"/>
  <c r="U26" i="1"/>
  <c r="K27" i="1"/>
  <c r="L27" i="1"/>
  <c r="M27" i="1"/>
  <c r="N27" i="1"/>
  <c r="O27" i="1" s="1"/>
  <c r="P27" i="1"/>
  <c r="Q27" i="1" s="1"/>
  <c r="R27" i="1"/>
  <c r="S27" i="1" s="1"/>
  <c r="T27" i="1"/>
  <c r="U27" i="1" s="1"/>
  <c r="K28" i="1"/>
  <c r="L28" i="1"/>
  <c r="M28" i="1"/>
  <c r="N28" i="1"/>
  <c r="O28" i="1"/>
  <c r="P28" i="1"/>
  <c r="Q28" i="1"/>
  <c r="R28" i="1"/>
  <c r="S28" i="1"/>
  <c r="T28" i="1"/>
  <c r="U28" i="1"/>
  <c r="K29" i="1"/>
  <c r="L29" i="1"/>
  <c r="M29" i="1"/>
  <c r="N29" i="1"/>
  <c r="O29" i="1" s="1"/>
  <c r="P29" i="1"/>
  <c r="Q29" i="1" s="1"/>
  <c r="R29" i="1"/>
  <c r="S29" i="1" s="1"/>
  <c r="T29" i="1"/>
  <c r="U29" i="1" s="1"/>
  <c r="K30" i="1"/>
  <c r="L30" i="1"/>
  <c r="M30" i="1"/>
  <c r="N30" i="1"/>
  <c r="O30" i="1"/>
  <c r="P30" i="1"/>
  <c r="Q30" i="1"/>
  <c r="R30" i="1"/>
  <c r="S30" i="1"/>
  <c r="T30" i="1"/>
  <c r="U30" i="1"/>
  <c r="K31" i="1"/>
  <c r="L31" i="1"/>
  <c r="M31" i="1"/>
  <c r="N31" i="1"/>
  <c r="O31" i="1" s="1"/>
  <c r="P31" i="1"/>
  <c r="Q31" i="1" s="1"/>
  <c r="R31" i="1"/>
  <c r="S31" i="1" s="1"/>
  <c r="T31" i="1"/>
  <c r="U31" i="1" s="1"/>
  <c r="K32" i="1"/>
  <c r="L32" i="1"/>
  <c r="M32" i="1"/>
  <c r="N32" i="1"/>
  <c r="O32" i="1"/>
  <c r="P32" i="1"/>
  <c r="Q32" i="1"/>
  <c r="R32" i="1"/>
  <c r="S32" i="1"/>
  <c r="T32" i="1"/>
  <c r="U32" i="1"/>
  <c r="K33" i="1"/>
  <c r="L33" i="1"/>
  <c r="M33" i="1"/>
  <c r="N33" i="1"/>
  <c r="O33" i="1" s="1"/>
  <c r="P33" i="1"/>
  <c r="Q33" i="1" s="1"/>
  <c r="R33" i="1"/>
  <c r="S33" i="1" s="1"/>
  <c r="T33" i="1"/>
  <c r="U33" i="1" s="1"/>
  <c r="K34" i="1"/>
  <c r="L34" i="1"/>
  <c r="M34" i="1"/>
  <c r="N34" i="1"/>
  <c r="O34" i="1"/>
  <c r="P34" i="1"/>
  <c r="Q34" i="1"/>
  <c r="R34" i="1"/>
  <c r="S34" i="1"/>
  <c r="T34" i="1"/>
  <c r="U34" i="1"/>
  <c r="K35" i="1"/>
  <c r="L35" i="1"/>
  <c r="M35" i="1"/>
  <c r="N35" i="1"/>
  <c r="O35" i="1" s="1"/>
  <c r="P35" i="1"/>
  <c r="Q35" i="1" s="1"/>
  <c r="R35" i="1"/>
  <c r="S35" i="1" s="1"/>
  <c r="T35" i="1"/>
  <c r="U35" i="1" s="1"/>
  <c r="K36" i="1"/>
  <c r="L36" i="1"/>
  <c r="M36" i="1"/>
  <c r="N36" i="1"/>
  <c r="O36" i="1"/>
  <c r="P36" i="1"/>
  <c r="Q36" i="1"/>
  <c r="R36" i="1"/>
  <c r="S36" i="1"/>
  <c r="T36" i="1"/>
  <c r="U36" i="1"/>
  <c r="T7" i="1"/>
  <c r="AR7" i="1" s="1"/>
  <c r="R7" i="1"/>
  <c r="AQ7" i="1"/>
  <c r="P7" i="1"/>
  <c r="M7" i="1"/>
  <c r="N7" i="1"/>
  <c r="AO7" i="1" s="1"/>
  <c r="L7" i="1"/>
  <c r="K7" i="1"/>
  <c r="U11" i="1"/>
  <c r="S11" i="1"/>
  <c r="AO11" i="1"/>
  <c r="O11" i="1"/>
  <c r="H2" i="4"/>
  <c r="H37" i="4" s="1"/>
  <c r="I1" i="4"/>
  <c r="I2" i="4"/>
  <c r="I3" i="4" s="1"/>
  <c r="I4" i="4" s="1"/>
  <c r="I5" i="4" s="1"/>
  <c r="AJ2" i="1"/>
  <c r="D1" i="4"/>
  <c r="K36" i="4" s="1"/>
  <c r="AH2" i="1" s="1"/>
  <c r="AH10" i="1"/>
  <c r="AJ10" i="1"/>
  <c r="AL10" i="1"/>
  <c r="AN10" i="1"/>
  <c r="S45" i="1"/>
  <c r="S42" i="1"/>
  <c r="AI38" i="1"/>
  <c r="S38" i="1"/>
  <c r="AF41" i="1"/>
  <c r="Q7" i="1"/>
  <c r="U7" i="1"/>
  <c r="O7" i="1"/>
  <c r="T37" i="4"/>
  <c r="U37" i="4"/>
  <c r="P37" i="4" l="1"/>
  <c r="AN7" i="1"/>
  <c r="AI41" i="1"/>
  <c r="AL41" i="1" s="1"/>
  <c r="AO9" i="1"/>
  <c r="AL9" i="1"/>
  <c r="AI40" i="1"/>
  <c r="AP10" i="1"/>
  <c r="S8" i="1"/>
  <c r="AQ8" i="1"/>
  <c r="AR10" i="1"/>
  <c r="AP37" i="1"/>
  <c r="Z43" i="1" s="1"/>
  <c r="B3" i="4"/>
  <c r="D2" i="4"/>
  <c r="N36" i="4" s="1"/>
  <c r="AK2" i="1" s="1"/>
  <c r="H3" i="4"/>
  <c r="H38" i="4" s="1"/>
  <c r="M37" i="4"/>
  <c r="AF38" i="1"/>
  <c r="AL38" i="1" s="1"/>
  <c r="AI39" i="1"/>
  <c r="H4" i="4"/>
  <c r="H39" i="4" s="1"/>
  <c r="AP11" i="1"/>
  <c r="AP7" i="1"/>
  <c r="AF39" i="1"/>
  <c r="AL39" i="1" s="1"/>
  <c r="AF40" i="1"/>
  <c r="AL40" i="1" s="1"/>
  <c r="S7" i="1"/>
  <c r="U8" i="1"/>
  <c r="AR8" i="1"/>
  <c r="Q8" i="1"/>
  <c r="AP8" i="1"/>
  <c r="AH8" i="1"/>
  <c r="AO8" i="1"/>
  <c r="AH9" i="1"/>
  <c r="AP9" i="1"/>
  <c r="AJ9" i="1"/>
  <c r="AR9" i="1"/>
  <c r="AN9" i="1"/>
  <c r="AQ10" i="1"/>
  <c r="AL11" i="1"/>
  <c r="AQ11" i="1"/>
  <c r="AQ9" i="1"/>
  <c r="R4" i="4"/>
  <c r="AO43" i="1"/>
  <c r="AO42" i="1"/>
  <c r="AO44" i="1"/>
  <c r="AP44" i="1"/>
  <c r="AP42" i="1"/>
  <c r="AP43" i="1"/>
  <c r="AR43" i="1"/>
  <c r="AR42" i="1"/>
  <c r="AR44" i="1"/>
  <c r="K37" i="4" l="1"/>
  <c r="M39" i="4"/>
  <c r="U39" i="4"/>
  <c r="P39" i="4"/>
  <c r="T38" i="4"/>
  <c r="T39" i="4" s="1"/>
  <c r="U38" i="4"/>
  <c r="M38" i="4"/>
  <c r="P38" i="4"/>
  <c r="B4" i="4"/>
  <c r="D3" i="4"/>
  <c r="N37" i="4" s="1"/>
  <c r="AQ42" i="1"/>
  <c r="AQ43" i="1"/>
  <c r="AQ44" i="1"/>
  <c r="H5" i="4"/>
  <c r="AR45" i="1"/>
  <c r="AP45" i="1"/>
  <c r="AO45" i="1"/>
  <c r="K38" i="4" l="1"/>
  <c r="H40" i="4"/>
  <c r="H6" i="4"/>
  <c r="AQ45" i="1"/>
  <c r="D4" i="4"/>
  <c r="B5" i="4"/>
  <c r="AF42" i="1"/>
  <c r="AI42" i="1"/>
  <c r="AI45" i="1"/>
  <c r="AF45" i="1"/>
  <c r="AI43" i="1"/>
  <c r="AF43" i="1"/>
  <c r="K39" i="4" l="1"/>
  <c r="N38" i="4"/>
  <c r="B6" i="4"/>
  <c r="D6" i="4" s="1"/>
  <c r="D5" i="4"/>
  <c r="N39" i="4" s="1"/>
  <c r="AF44" i="1"/>
  <c r="AI44" i="1"/>
  <c r="N40" i="4"/>
  <c r="U40" i="4"/>
  <c r="M40" i="4"/>
  <c r="K40" i="4"/>
  <c r="T40" i="4"/>
  <c r="P40" i="4"/>
</calcChain>
</file>

<file path=xl/sharedStrings.xml><?xml version="1.0" encoding="utf-8"?>
<sst xmlns="http://schemas.openxmlformats.org/spreadsheetml/2006/main" count="99" uniqueCount="81">
  <si>
    <t>№п\п</t>
  </si>
  <si>
    <t>ФИО учащегося</t>
  </si>
  <si>
    <t>Номер задания</t>
  </si>
  <si>
    <t>Результаты</t>
  </si>
  <si>
    <t>Метапредметные</t>
  </si>
  <si>
    <t>Предметные</t>
  </si>
  <si>
    <t>Личностные</t>
  </si>
  <si>
    <t>УУД</t>
  </si>
  <si>
    <t>Коммуникативные</t>
  </si>
  <si>
    <t>Регулятивные</t>
  </si>
  <si>
    <t>Итоговая диагностика</t>
  </si>
  <si>
    <t>Средний балл по заданию</t>
  </si>
  <si>
    <t>Ценностно-смысловые установки</t>
  </si>
  <si>
    <t>Самоорганизация и саморегуляция</t>
  </si>
  <si>
    <t>Сотрудничество</t>
  </si>
  <si>
    <t>Коммуникации</t>
  </si>
  <si>
    <t>Разрешение проблемных ситуаций</t>
  </si>
  <si>
    <t>Перенос интеграция знаний</t>
  </si>
  <si>
    <t>Деятельностный подход  с применением ИКТ</t>
  </si>
  <si>
    <t>Личностный смысл учения и рефлексия</t>
  </si>
  <si>
    <t>РЕЗУЛЬТАТ</t>
  </si>
  <si>
    <t>Познавательные</t>
  </si>
  <si>
    <t>На входе</t>
  </si>
  <si>
    <t>На выходе</t>
  </si>
  <si>
    <t>Результат</t>
  </si>
  <si>
    <t>ИТОГО по учащемуся</t>
  </si>
  <si>
    <t>повышение</t>
  </si>
  <si>
    <t>снижение</t>
  </si>
  <si>
    <t>стабильно</t>
  </si>
  <si>
    <t>Всего</t>
  </si>
  <si>
    <t>Входная диагностика</t>
  </si>
  <si>
    <t>Средний балл УУД</t>
  </si>
  <si>
    <t>ОБОЗНАЧЕНИЯ:</t>
  </si>
  <si>
    <t>НС-не сформирован</t>
  </si>
  <si>
    <t>ЧС-частично сформирован</t>
  </si>
  <si>
    <t>С-сформирован</t>
  </si>
  <si>
    <t>РОССИЙСКАЯ ФЕДЕРАЦИЯ</t>
  </si>
  <si>
    <t>ИРКУТСКАЯ ОБЛАСТЬ</t>
  </si>
  <si>
    <t>г. АНГАРСК</t>
  </si>
  <si>
    <t xml:space="preserve">ДИАГНОСТИЧЕСКАЯ КАРТА СФОРМИРОВАННОСТИ УУД </t>
  </si>
  <si>
    <t>на уровне основного общего образования</t>
  </si>
  <si>
    <t>Карта открыта</t>
  </si>
  <si>
    <t>Карта закрыта</t>
  </si>
  <si>
    <t>Класс</t>
  </si>
  <si>
    <t>5"А"</t>
  </si>
  <si>
    <t>Составил учитель:</t>
  </si>
  <si>
    <t>информатики</t>
  </si>
  <si>
    <t>математики</t>
  </si>
  <si>
    <t>русского языка</t>
  </si>
  <si>
    <t>литературы</t>
  </si>
  <si>
    <t>истории</t>
  </si>
  <si>
    <t>обществознания</t>
  </si>
  <si>
    <t>химии</t>
  </si>
  <si>
    <t>физики</t>
  </si>
  <si>
    <t>биологии</t>
  </si>
  <si>
    <t>географии</t>
  </si>
  <si>
    <t>музыки</t>
  </si>
  <si>
    <t>ИЗО</t>
  </si>
  <si>
    <t>технологии</t>
  </si>
  <si>
    <t>ОБЖ</t>
  </si>
  <si>
    <t>черчения</t>
  </si>
  <si>
    <t>иностранного языка</t>
  </si>
  <si>
    <t>физической культуры</t>
  </si>
  <si>
    <t>начальных классов</t>
  </si>
  <si>
    <t>Лобанов Алексей Александрович</t>
  </si>
  <si>
    <t>по предмету</t>
  </si>
  <si>
    <t>ИНФОРМАТИКА</t>
  </si>
  <si>
    <t>aalobanov@mail.ru</t>
  </si>
  <si>
    <t>www.aalobanov.ucoz.ru</t>
  </si>
  <si>
    <t>ВЕРСИЯ 1.17</t>
  </si>
  <si>
    <t>ДИАГНОСТИЧЕСКАЯ КАРТА СФОРМИРОВАННОСТИ УУД по предмету</t>
  </si>
  <si>
    <t>1 год ОБУЧЕНИЯ УРОВНЯ ОСНОВНОГО ОО</t>
  </si>
  <si>
    <t>МУНИЦИПАЛЬНОЕ БЮДЖЕТНОЕ ОБЩЕОБРАЗОВАТЕЛЬНОЕ УЧРЕЖДЕНИЕ</t>
  </si>
  <si>
    <t>Ангарский Иван</t>
  </si>
  <si>
    <t>Братский Сергей</t>
  </si>
  <si>
    <t>Вологодская Светлана</t>
  </si>
  <si>
    <t>Горький Дмитрий</t>
  </si>
  <si>
    <t>Днепрова Яна</t>
  </si>
  <si>
    <t>"ОТКРЫТАЯ (СМЕННАЯ) ОБЩЕОБРАЗОВАТЕЛЬНАЯ ШКОЛА"</t>
  </si>
  <si>
    <t>МБОУ "О(С)ОШ"</t>
  </si>
  <si>
    <t>Автор: Лобанов Алексей Александрвоич заместитель директора по УВР МБОУ "О(С)ОШ" г. Ангарск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</si>
</sst>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3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Protection="1"/>
    <xf numFmtId="2" fontId="4" fillId="2" borderId="5" xfId="0" applyNumberFormat="1" applyFont="1" applyFill="1" applyBorder="1" applyAlignment="1" applyProtection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Alignment="1" applyProtection="1">
      <alignment horizontal="center" vertical="center" wrapText="1"/>
    </xf>
    <xf numFmtId="2" fontId="4" fillId="2" borderId="8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Protection="1"/>
    <xf numFmtId="0" fontId="3" fillId="0" borderId="9" xfId="0" applyFont="1" applyBorder="1" applyProtection="1"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Protection="1"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Protection="1"/>
    <xf numFmtId="0" fontId="3" fillId="0" borderId="15" xfId="0" applyFont="1" applyBorder="1" applyProtection="1"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2" fontId="4" fillId="2" borderId="14" xfId="0" applyNumberFormat="1" applyFont="1" applyFill="1" applyBorder="1" applyAlignment="1" applyProtection="1">
      <alignment horizontal="center" vertical="center" wrapText="1"/>
    </xf>
    <xf numFmtId="2" fontId="4" fillId="2" borderId="16" xfId="0" applyNumberFormat="1" applyFont="1" applyFill="1" applyBorder="1" applyAlignment="1" applyProtection="1">
      <alignment horizontal="center" vertical="center" wrapText="1"/>
    </xf>
    <xf numFmtId="2" fontId="4" fillId="2" borderId="18" xfId="0" applyNumberFormat="1" applyFont="1" applyFill="1" applyBorder="1" applyAlignment="1" applyProtection="1">
      <alignment horizontal="center" vertical="center" wrapText="1"/>
    </xf>
    <xf numFmtId="2" fontId="4" fillId="2" borderId="17" xfId="0" applyNumberFormat="1" applyFont="1" applyFill="1" applyBorder="1" applyAlignment="1" applyProtection="1">
      <alignment horizontal="center" vertical="center" wrapText="1"/>
    </xf>
    <xf numFmtId="2" fontId="4" fillId="2" borderId="11" xfId="0" applyNumberFormat="1" applyFont="1" applyFill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2" xfId="0" applyFont="1" applyBorder="1" applyProtection="1"/>
    <xf numFmtId="0" fontId="3" fillId="0" borderId="19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10" xfId="0" applyNumberFormat="1" applyFont="1" applyFill="1" applyBorder="1" applyAlignment="1" applyProtection="1">
      <alignment horizontal="center" vertical="center" wrapText="1"/>
    </xf>
    <xf numFmtId="2" fontId="4" fillId="2" borderId="20" xfId="0" applyNumberFormat="1" applyFont="1" applyFill="1" applyBorder="1" applyAlignment="1" applyProtection="1">
      <alignment horizontal="center" vertical="center" wrapText="1"/>
    </xf>
    <xf numFmtId="2" fontId="4" fillId="2" borderId="13" xfId="0" applyNumberFormat="1" applyFont="1" applyFill="1" applyBorder="1" applyAlignment="1" applyProtection="1">
      <alignment horizontal="center" vertical="center" wrapText="1"/>
    </xf>
    <xf numFmtId="2" fontId="4" fillId="2" borderId="9" xfId="0" applyNumberFormat="1" applyFont="1" applyFill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/>
    </xf>
    <xf numFmtId="0" fontId="3" fillId="0" borderId="10" xfId="0" applyFont="1" applyBorder="1" applyProtection="1"/>
    <xf numFmtId="0" fontId="5" fillId="3" borderId="22" xfId="0" applyFont="1" applyFill="1" applyBorder="1" applyAlignment="1" applyProtection="1"/>
    <xf numFmtId="0" fontId="5" fillId="3" borderId="22" xfId="0" applyFont="1" applyFill="1" applyBorder="1" applyAlignment="1" applyProtection="1">
      <alignment horizontal="center"/>
    </xf>
    <xf numFmtId="0" fontId="4" fillId="0" borderId="0" xfId="0" applyFont="1" applyProtection="1"/>
    <xf numFmtId="0" fontId="6" fillId="0" borderId="25" xfId="0" applyFont="1" applyBorder="1" applyProtection="1"/>
    <xf numFmtId="0" fontId="6" fillId="0" borderId="26" xfId="0" applyFont="1" applyBorder="1" applyProtection="1"/>
    <xf numFmtId="0" fontId="6" fillId="0" borderId="27" xfId="0" applyFont="1" applyBorder="1" applyProtection="1"/>
    <xf numFmtId="0" fontId="6" fillId="0" borderId="6" xfId="0" applyFont="1" applyBorder="1" applyProtection="1"/>
    <xf numFmtId="0" fontId="6" fillId="0" borderId="5" xfId="0" applyFont="1" applyBorder="1" applyProtection="1"/>
    <xf numFmtId="0" fontId="6" fillId="0" borderId="7" xfId="0" applyFont="1" applyBorder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19" xfId="0" applyFont="1" applyBorder="1" applyProtection="1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locked="0" hidden="1"/>
    </xf>
    <xf numFmtId="14" fontId="9" fillId="0" borderId="29" xfId="0" applyNumberFormat="1" applyFont="1" applyBorder="1" applyAlignment="1" applyProtection="1">
      <alignment horizontal="center"/>
      <protection locked="0"/>
    </xf>
    <xf numFmtId="14" fontId="9" fillId="0" borderId="30" xfId="0" applyNumberFormat="1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9" fillId="0" borderId="29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7" fillId="0" borderId="0" xfId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16" xfId="0" applyFont="1" applyBorder="1" applyAlignment="1" applyProtection="1">
      <alignment horizontal="center" vertical="center" textRotation="90" wrapText="1"/>
    </xf>
    <xf numFmtId="0" fontId="3" fillId="0" borderId="27" xfId="0" applyFont="1" applyBorder="1" applyAlignment="1" applyProtection="1">
      <alignment horizontal="center" vertical="center" textRotation="90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8" xfId="0" applyFont="1" applyBorder="1" applyAlignment="1" applyProtection="1">
      <alignment horizontal="center" vertical="center" textRotation="90" wrapText="1"/>
    </xf>
    <xf numFmtId="0" fontId="13" fillId="0" borderId="21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/>
    </xf>
    <xf numFmtId="0" fontId="13" fillId="0" borderId="3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 vertical="center" textRotation="90"/>
    </xf>
    <xf numFmtId="0" fontId="13" fillId="0" borderId="8" xfId="0" applyFont="1" applyBorder="1" applyAlignment="1" applyProtection="1">
      <alignment horizontal="center" vertical="center" textRotation="90"/>
    </xf>
    <xf numFmtId="0" fontId="13" fillId="0" borderId="10" xfId="0" applyFont="1" applyBorder="1" applyAlignment="1" applyProtection="1">
      <alignment horizontal="center" vertical="center" textRotation="90"/>
    </xf>
    <xf numFmtId="0" fontId="13" fillId="0" borderId="6" xfId="0" applyFont="1" applyBorder="1" applyAlignment="1" applyProtection="1">
      <alignment horizontal="center" vertical="center" textRotation="90"/>
    </xf>
    <xf numFmtId="0" fontId="13" fillId="0" borderId="20" xfId="0" applyFont="1" applyBorder="1" applyAlignment="1" applyProtection="1">
      <alignment horizontal="center" vertical="center" textRotation="90"/>
    </xf>
    <xf numFmtId="0" fontId="13" fillId="0" borderId="7" xfId="0" applyFont="1" applyBorder="1" applyAlignment="1" applyProtection="1">
      <alignment horizontal="center" vertical="center" textRotation="90"/>
    </xf>
    <xf numFmtId="0" fontId="3" fillId="0" borderId="10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2" borderId="43" xfId="0" applyFont="1" applyFill="1" applyBorder="1" applyAlignment="1" applyProtection="1">
      <alignment horizontal="center" vertical="center" textRotation="90" wrapText="1"/>
    </xf>
    <xf numFmtId="0" fontId="3" fillId="2" borderId="40" xfId="0" applyFont="1" applyFill="1" applyBorder="1" applyAlignment="1" applyProtection="1">
      <alignment horizontal="center" vertical="center" textRotation="90" wrapText="1"/>
    </xf>
    <xf numFmtId="0" fontId="3" fillId="2" borderId="28" xfId="0" applyFont="1" applyFill="1" applyBorder="1" applyAlignment="1" applyProtection="1">
      <alignment horizontal="center" vertical="center" textRotation="90" wrapText="1"/>
    </xf>
    <xf numFmtId="0" fontId="3" fillId="2" borderId="42" xfId="0" applyFont="1" applyFill="1" applyBorder="1" applyAlignment="1" applyProtection="1">
      <alignment horizontal="center" vertical="center" textRotation="90" wrapText="1"/>
    </xf>
    <xf numFmtId="2" fontId="3" fillId="0" borderId="2" xfId="0" applyNumberFormat="1" applyFont="1" applyBorder="1" applyAlignment="1" applyProtection="1">
      <alignment horizontal="center"/>
    </xf>
    <xf numFmtId="2" fontId="3" fillId="0" borderId="3" xfId="0" applyNumberFormat="1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 vertical="center" textRotation="90" wrapText="1"/>
    </xf>
    <xf numFmtId="0" fontId="3" fillId="0" borderId="5" xfId="0" applyFont="1" applyBorder="1" applyAlignment="1" applyProtection="1">
      <alignment horizontal="center" vertical="center" textRotation="90" wrapText="1"/>
    </xf>
    <xf numFmtId="0" fontId="3" fillId="0" borderId="14" xfId="0" applyFont="1" applyBorder="1" applyAlignment="1" applyProtection="1">
      <alignment horizontal="center" vertical="center" textRotation="90" wrapText="1"/>
    </xf>
    <xf numFmtId="2" fontId="3" fillId="0" borderId="10" xfId="0" applyNumberFormat="1" applyFont="1" applyBorder="1" applyAlignment="1" applyProtection="1">
      <alignment horizontal="center"/>
    </xf>
    <xf numFmtId="2" fontId="3" fillId="0" borderId="9" xfId="0" applyNumberFormat="1" applyFont="1" applyBorder="1" applyAlignment="1" applyProtection="1">
      <alignment horizontal="center"/>
    </xf>
    <xf numFmtId="2" fontId="3" fillId="0" borderId="6" xfId="0" applyNumberFormat="1" applyFont="1" applyBorder="1" applyAlignment="1" applyProtection="1">
      <alignment horizontal="center"/>
    </xf>
    <xf numFmtId="2" fontId="3" fillId="0" borderId="11" xfId="0" applyNumberFormat="1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48" xfId="0" applyFont="1" applyBorder="1" applyAlignment="1" applyProtection="1">
      <alignment horizontal="center"/>
    </xf>
    <xf numFmtId="0" fontId="3" fillId="0" borderId="52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 textRotation="90" wrapText="1"/>
    </xf>
    <xf numFmtId="0" fontId="3" fillId="2" borderId="32" xfId="0" applyFont="1" applyFill="1" applyBorder="1" applyAlignment="1" applyProtection="1">
      <alignment horizontal="center" vertical="center" textRotation="90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3" fillId="0" borderId="10" xfId="0" applyNumberFormat="1" applyFont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164" fontId="3" fillId="0" borderId="11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8" xfId="0" applyNumberFormat="1" applyFont="1" applyBorder="1" applyAlignment="1" applyProtection="1">
      <alignment horizontal="center" vertical="center" wrapText="1"/>
    </xf>
    <xf numFmtId="2" fontId="3" fillId="0" borderId="12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2" fontId="3" fillId="0" borderId="13" xfId="0" applyNumberFormat="1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left"/>
    </xf>
    <xf numFmtId="0" fontId="3" fillId="0" borderId="51" xfId="0" applyFont="1" applyBorder="1" applyAlignment="1" applyProtection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 textRotation="90" wrapText="1"/>
    </xf>
    <xf numFmtId="0" fontId="3" fillId="2" borderId="19" xfId="0" applyFont="1" applyFill="1" applyBorder="1" applyAlignment="1" applyProtection="1">
      <alignment horizontal="center" vertical="center" textRotation="90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textRotation="90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6" xfId="0" applyFont="1" applyFill="1" applyBorder="1" applyAlignment="1" applyProtection="1">
      <alignment horizontal="center" vertical="center" textRotation="90" wrapText="1"/>
    </xf>
    <xf numFmtId="0" fontId="3" fillId="2" borderId="2" xfId="0" applyFont="1" applyFill="1" applyBorder="1" applyAlignment="1" applyProtection="1">
      <alignment horizontal="center" vertical="center" textRotation="90" wrapText="1"/>
    </xf>
    <xf numFmtId="0" fontId="5" fillId="5" borderId="22" xfId="0" applyFont="1" applyFill="1" applyBorder="1" applyAlignment="1" applyProtection="1">
      <alignment horizontal="center"/>
    </xf>
    <xf numFmtId="0" fontId="5" fillId="5" borderId="31" xfId="0" applyFont="1" applyFill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9" fillId="0" borderId="32" xfId="0" applyFont="1" applyBorder="1" applyAlignment="1" applyProtection="1">
      <alignment horizontal="center"/>
    </xf>
    <xf numFmtId="0" fontId="5" fillId="4" borderId="22" xfId="0" applyFont="1" applyFill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/>
    </xf>
    <xf numFmtId="0" fontId="3" fillId="0" borderId="31" xfId="0" applyFont="1" applyBorder="1" applyAlignment="1" applyProtection="1">
      <alignment horizontal="left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textRotation="90" wrapText="1"/>
    </xf>
    <xf numFmtId="0" fontId="3" fillId="2" borderId="41" xfId="0" applyFont="1" applyFill="1" applyBorder="1" applyAlignment="1" applyProtection="1">
      <alignment horizontal="center" vertical="center" textRotation="90" wrapText="1"/>
    </xf>
    <xf numFmtId="0" fontId="3" fillId="2" borderId="44" xfId="0" applyFont="1" applyFill="1" applyBorder="1" applyAlignment="1" applyProtection="1">
      <alignment horizontal="center" vertical="center" textRotation="90" wrapText="1"/>
    </xf>
    <xf numFmtId="0" fontId="3" fillId="2" borderId="45" xfId="0" applyFont="1" applyFill="1" applyBorder="1" applyAlignment="1" applyProtection="1">
      <alignment horizontal="center" vertical="center" textRotation="90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1"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180975</xdr:colOff>
      <xdr:row>1</xdr:row>
      <xdr:rowOff>0</xdr:rowOff>
    </xdr:from>
    <xdr:to>
      <xdr:col>34</xdr:col>
      <xdr:colOff>0</xdr:colOff>
      <xdr:row>26</xdr:row>
      <xdr:rowOff>180975</xdr:rowOff>
    </xdr:to>
    <xdr:pic>
      <xdr:nvPicPr>
        <xdr:cNvPr id="2050" name="Рисунок 6" descr="http://www.alleng.ru/d_images/comp/179_1_small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67600" y="0"/>
          <a:ext cx="1057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20</xdr:row>
      <xdr:rowOff>19050</xdr:rowOff>
    </xdr:from>
    <xdr:to>
      <xdr:col>3</xdr:col>
      <xdr:colOff>209550</xdr:colOff>
      <xdr:row>26</xdr:row>
      <xdr:rowOff>133350</xdr:rowOff>
    </xdr:to>
    <xdr:pic>
      <xdr:nvPicPr>
        <xdr:cNvPr id="2051" name="Рисунок 2" descr="http://www.alleng.ru/d_images/comp/78_3_small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50" y="19050"/>
          <a:ext cx="8953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21</xdr:row>
      <xdr:rowOff>57150</xdr:rowOff>
    </xdr:from>
    <xdr:to>
      <xdr:col>5</xdr:col>
      <xdr:colOff>152400</xdr:colOff>
      <xdr:row>27</xdr:row>
      <xdr:rowOff>85725</xdr:rowOff>
    </xdr:to>
    <xdr:pic>
      <xdr:nvPicPr>
        <xdr:cNvPr id="2052" name="Рисунок 3" descr="http://egeurok.ru/uchebniki/informatika/6_klass_bosova/oblojka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9600" y="247650"/>
          <a:ext cx="8001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76200</xdr:colOff>
      <xdr:row>1</xdr:row>
      <xdr:rowOff>0</xdr:rowOff>
    </xdr:from>
    <xdr:to>
      <xdr:col>29</xdr:col>
      <xdr:colOff>228600</xdr:colOff>
      <xdr:row>24</xdr:row>
      <xdr:rowOff>57150</xdr:rowOff>
    </xdr:to>
    <xdr:pic>
      <xdr:nvPicPr>
        <xdr:cNvPr id="2053" name="Рисунок 4" descr="http://www.alleng.ru/d_images/comp/129_3_small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67525" y="0"/>
          <a:ext cx="6477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190500</xdr:colOff>
      <xdr:row>22</xdr:row>
      <xdr:rowOff>152400</xdr:rowOff>
    </xdr:from>
    <xdr:to>
      <xdr:col>30</xdr:col>
      <xdr:colOff>66675</xdr:colOff>
      <xdr:row>27</xdr:row>
      <xdr:rowOff>38100</xdr:rowOff>
    </xdr:to>
    <xdr:pic>
      <xdr:nvPicPr>
        <xdr:cNvPr id="2054" name="Рисунок 5" descr="http://www.alleng.ru/d_images/comp/181_3_small.jpg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81825" y="533400"/>
          <a:ext cx="6191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133350</xdr:colOff>
      <xdr:row>41</xdr:row>
      <xdr:rowOff>38100</xdr:rowOff>
    </xdr:from>
    <xdr:to>
      <xdr:col>31</xdr:col>
      <xdr:colOff>190500</xdr:colOff>
      <xdr:row>41</xdr:row>
      <xdr:rowOff>161925</xdr:rowOff>
    </xdr:to>
    <xdr:cxnSp macro="">
      <xdr:nvCxnSpPr>
        <xdr:cNvPr id="3" name="Прямая со стрелкой 2"/>
        <xdr:cNvCxnSpPr/>
      </xdr:nvCxnSpPr>
      <xdr:spPr>
        <a:xfrm flipV="1">
          <a:off x="7429500" y="8620125"/>
          <a:ext cx="304800" cy="123825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133350</xdr:colOff>
      <xdr:row>42</xdr:row>
      <xdr:rowOff>38100</xdr:rowOff>
    </xdr:from>
    <xdr:to>
      <xdr:col>31</xdr:col>
      <xdr:colOff>190500</xdr:colOff>
      <xdr:row>42</xdr:row>
      <xdr:rowOff>161925</xdr:rowOff>
    </xdr:to>
    <xdr:cxnSp macro="">
      <xdr:nvCxnSpPr>
        <xdr:cNvPr id="4" name="Прямая со стрелкой 3"/>
        <xdr:cNvCxnSpPr/>
      </xdr:nvCxnSpPr>
      <xdr:spPr>
        <a:xfrm flipV="1">
          <a:off x="7429500" y="8810625"/>
          <a:ext cx="304800" cy="123825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133350</xdr:colOff>
      <xdr:row>43</xdr:row>
      <xdr:rowOff>76200</xdr:rowOff>
    </xdr:from>
    <xdr:to>
      <xdr:col>31</xdr:col>
      <xdr:colOff>190500</xdr:colOff>
      <xdr:row>43</xdr:row>
      <xdr:rowOff>200025</xdr:rowOff>
    </xdr:to>
    <xdr:cxnSp macro="">
      <xdr:nvCxnSpPr>
        <xdr:cNvPr id="5" name="Прямая со стрелкой 4"/>
        <xdr:cNvCxnSpPr/>
      </xdr:nvCxnSpPr>
      <xdr:spPr>
        <a:xfrm flipV="1">
          <a:off x="7429500" y="9039225"/>
          <a:ext cx="304800" cy="123825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133350</xdr:colOff>
      <xdr:row>44</xdr:row>
      <xdr:rowOff>19050</xdr:rowOff>
    </xdr:from>
    <xdr:to>
      <xdr:col>31</xdr:col>
      <xdr:colOff>190500</xdr:colOff>
      <xdr:row>44</xdr:row>
      <xdr:rowOff>142875</xdr:rowOff>
    </xdr:to>
    <xdr:cxnSp macro="">
      <xdr:nvCxnSpPr>
        <xdr:cNvPr id="6" name="Прямая со стрелкой 5"/>
        <xdr:cNvCxnSpPr/>
      </xdr:nvCxnSpPr>
      <xdr:spPr>
        <a:xfrm flipV="1">
          <a:off x="7429500" y="9296400"/>
          <a:ext cx="304800" cy="123825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85725</xdr:colOff>
      <xdr:row>41</xdr:row>
      <xdr:rowOff>47625</xdr:rowOff>
    </xdr:from>
    <xdr:to>
      <xdr:col>34</xdr:col>
      <xdr:colOff>142875</xdr:colOff>
      <xdr:row>41</xdr:row>
      <xdr:rowOff>171450</xdr:rowOff>
    </xdr:to>
    <xdr:cxnSp macro="">
      <xdr:nvCxnSpPr>
        <xdr:cNvPr id="7" name="Прямая со стрелкой 6"/>
        <xdr:cNvCxnSpPr/>
      </xdr:nvCxnSpPr>
      <xdr:spPr>
        <a:xfrm>
          <a:off x="8124825" y="8629650"/>
          <a:ext cx="304800" cy="1238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85725</xdr:colOff>
      <xdr:row>42</xdr:row>
      <xdr:rowOff>47625</xdr:rowOff>
    </xdr:from>
    <xdr:to>
      <xdr:col>34</xdr:col>
      <xdr:colOff>142875</xdr:colOff>
      <xdr:row>42</xdr:row>
      <xdr:rowOff>171450</xdr:rowOff>
    </xdr:to>
    <xdr:cxnSp macro="">
      <xdr:nvCxnSpPr>
        <xdr:cNvPr id="8" name="Прямая со стрелкой 7"/>
        <xdr:cNvCxnSpPr/>
      </xdr:nvCxnSpPr>
      <xdr:spPr>
        <a:xfrm>
          <a:off x="8124825" y="8820150"/>
          <a:ext cx="304800" cy="1238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85725</xdr:colOff>
      <xdr:row>43</xdr:row>
      <xdr:rowOff>85725</xdr:rowOff>
    </xdr:from>
    <xdr:to>
      <xdr:col>34</xdr:col>
      <xdr:colOff>142875</xdr:colOff>
      <xdr:row>43</xdr:row>
      <xdr:rowOff>209550</xdr:rowOff>
    </xdr:to>
    <xdr:cxnSp macro="">
      <xdr:nvCxnSpPr>
        <xdr:cNvPr id="9" name="Прямая со стрелкой 8"/>
        <xdr:cNvCxnSpPr/>
      </xdr:nvCxnSpPr>
      <xdr:spPr>
        <a:xfrm>
          <a:off x="8124825" y="9048750"/>
          <a:ext cx="304800" cy="1238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85725</xdr:colOff>
      <xdr:row>44</xdr:row>
      <xdr:rowOff>28575</xdr:rowOff>
    </xdr:from>
    <xdr:to>
      <xdr:col>34</xdr:col>
      <xdr:colOff>142875</xdr:colOff>
      <xdr:row>44</xdr:row>
      <xdr:rowOff>152400</xdr:rowOff>
    </xdr:to>
    <xdr:cxnSp macro="">
      <xdr:nvCxnSpPr>
        <xdr:cNvPr id="10" name="Прямая со стрелкой 9"/>
        <xdr:cNvCxnSpPr/>
      </xdr:nvCxnSpPr>
      <xdr:spPr>
        <a:xfrm>
          <a:off x="8124825" y="9305925"/>
          <a:ext cx="304800" cy="1238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76200</xdr:colOff>
      <xdr:row>42</xdr:row>
      <xdr:rowOff>28575</xdr:rowOff>
    </xdr:from>
    <xdr:to>
      <xdr:col>40</xdr:col>
      <xdr:colOff>133350</xdr:colOff>
      <xdr:row>42</xdr:row>
      <xdr:rowOff>152400</xdr:rowOff>
    </xdr:to>
    <xdr:cxnSp macro="">
      <xdr:nvCxnSpPr>
        <xdr:cNvPr id="13" name="Прямая со стрелкой 12"/>
        <xdr:cNvCxnSpPr/>
      </xdr:nvCxnSpPr>
      <xdr:spPr>
        <a:xfrm>
          <a:off x="9601200" y="8801100"/>
          <a:ext cx="304800" cy="1238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114300</xdr:colOff>
      <xdr:row>41</xdr:row>
      <xdr:rowOff>38100</xdr:rowOff>
    </xdr:from>
    <xdr:to>
      <xdr:col>40</xdr:col>
      <xdr:colOff>171450</xdr:colOff>
      <xdr:row>41</xdr:row>
      <xdr:rowOff>161925</xdr:rowOff>
    </xdr:to>
    <xdr:cxnSp macro="">
      <xdr:nvCxnSpPr>
        <xdr:cNvPr id="21" name="Прямая со стрелкой 20"/>
        <xdr:cNvCxnSpPr/>
      </xdr:nvCxnSpPr>
      <xdr:spPr>
        <a:xfrm flipV="1">
          <a:off x="9639300" y="8620125"/>
          <a:ext cx="304800" cy="123825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180975</xdr:colOff>
      <xdr:row>43</xdr:row>
      <xdr:rowOff>142875</xdr:rowOff>
    </xdr:from>
    <xdr:to>
      <xdr:col>40</xdr:col>
      <xdr:colOff>123825</xdr:colOff>
      <xdr:row>43</xdr:row>
      <xdr:rowOff>228600</xdr:rowOff>
    </xdr:to>
    <xdr:grpSp>
      <xdr:nvGrpSpPr>
        <xdr:cNvPr id="1256" name="Группа 25"/>
        <xdr:cNvGrpSpPr>
          <a:grpSpLocks/>
        </xdr:cNvGrpSpPr>
      </xdr:nvGrpSpPr>
      <xdr:grpSpPr bwMode="auto">
        <a:xfrm>
          <a:off x="9705975" y="9315450"/>
          <a:ext cx="190500" cy="85725"/>
          <a:chOff x="8610600" y="9763125"/>
          <a:chExt cx="190500" cy="87313"/>
        </a:xfrm>
      </xdr:grpSpPr>
      <xdr:cxnSp macro="">
        <xdr:nvCxnSpPr>
          <xdr:cNvPr id="27" name="Прямая соединительная линия 26"/>
          <xdr:cNvCxnSpPr/>
        </xdr:nvCxnSpPr>
        <xdr:spPr>
          <a:xfrm>
            <a:off x="8610600" y="9763125"/>
            <a:ext cx="171450" cy="0"/>
          </a:xfrm>
          <a:prstGeom prst="line">
            <a:avLst/>
          </a:prstGeom>
          <a:ln>
            <a:solidFill>
              <a:srgbClr val="FFFF00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Прямая соединительная линия 27"/>
          <xdr:cNvCxnSpPr/>
        </xdr:nvCxnSpPr>
        <xdr:spPr>
          <a:xfrm>
            <a:off x="8629650" y="9850438"/>
            <a:ext cx="171450" cy="0"/>
          </a:xfrm>
          <a:prstGeom prst="line">
            <a:avLst/>
          </a:prstGeom>
          <a:ln>
            <a:solidFill>
              <a:srgbClr val="FFFF00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alobanov.ucoz.ru/" TargetMode="External"/><Relationship Id="rId1" Type="http://schemas.openxmlformats.org/officeDocument/2006/relationships/hyperlink" Target="mailto:aalobanov@mail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65536"/>
  <sheetViews>
    <sheetView showGridLines="0" tabSelected="1" topLeftCell="A21" zoomScale="90" zoomScaleNormal="90" workbookViewId="0">
      <selection activeCell="A24" sqref="A24:AH24"/>
    </sheetView>
  </sheetViews>
  <sheetFormatPr defaultColWidth="0" defaultRowHeight="15" x14ac:dyDescent="0.25"/>
  <cols>
    <col min="1" max="3" width="3.7109375" style="65" customWidth="1"/>
    <col min="4" max="4" width="3.5703125" style="65" customWidth="1"/>
    <col min="5" max="5" width="4.140625" style="65" customWidth="1"/>
    <col min="6" max="6" width="5" style="65" customWidth="1"/>
    <col min="7" max="34" width="3.7109375" style="65" customWidth="1"/>
    <col min="35" max="16384" width="3.7109375" style="65" hidden="1"/>
  </cols>
  <sheetData>
    <row r="1" spans="2:22" hidden="1" x14ac:dyDescent="0.25">
      <c r="B1" s="67">
        <f>H33</f>
        <v>42248</v>
      </c>
      <c r="D1" s="65">
        <f t="shared" ref="D1:D6" si="0">YEAR(B1)</f>
        <v>2015</v>
      </c>
      <c r="F1" s="65" t="str">
        <f>H36</f>
        <v>5"А"</v>
      </c>
      <c r="H1" s="69" t="str">
        <f>IF(F1=0,0,MID(F1,1,1))</f>
        <v>5</v>
      </c>
      <c r="I1" s="65" t="str">
        <f>IF($F$1="","",MID(F1,2,3))</f>
        <v>"А"</v>
      </c>
      <c r="L1" s="65" t="s">
        <v>54</v>
      </c>
      <c r="R1" s="65" t="str">
        <f>MID($A$24,1,1)</f>
        <v>М</v>
      </c>
      <c r="S1" s="65" t="str">
        <f>MID($A$24,15,1)</f>
        <v>Б</v>
      </c>
      <c r="T1" s="65" t="str">
        <f>MID($A$25,19,1)</f>
        <v>)</v>
      </c>
      <c r="U1" s="65" t="str">
        <f>MID($A$24,45,1)</f>
        <v>У</v>
      </c>
    </row>
    <row r="2" spans="2:22" hidden="1" x14ac:dyDescent="0.25">
      <c r="B2" s="67">
        <f>B1+365</f>
        <v>42613</v>
      </c>
      <c r="D2" s="65">
        <f t="shared" si="0"/>
        <v>2016</v>
      </c>
      <c r="H2" s="65">
        <f>IF($H$1=0,"",H1+1)</f>
        <v>6</v>
      </c>
      <c r="I2" s="65" t="str">
        <f>I1</f>
        <v>"А"</v>
      </c>
      <c r="L2" s="65" t="s">
        <v>55</v>
      </c>
      <c r="R2" s="65" t="str">
        <f>MID($A$25,1,1)</f>
        <v>"</v>
      </c>
      <c r="S2" s="65" t="str">
        <f>MID($A$25,2,1)</f>
        <v>О</v>
      </c>
      <c r="T2" s="65" t="str">
        <f>MID($A$25,10,1)</f>
        <v xml:space="preserve"> </v>
      </c>
      <c r="U2" s="65" t="str">
        <f>MID($A$25,30,1)</f>
        <v>О</v>
      </c>
      <c r="V2" s="65" t="str">
        <f>MID($A$25,36,4)</f>
        <v>ЬНАЯ</v>
      </c>
    </row>
    <row r="3" spans="2:22" hidden="1" x14ac:dyDescent="0.25">
      <c r="B3" s="67">
        <f>B2+365</f>
        <v>42978</v>
      </c>
      <c r="D3" s="65">
        <f t="shared" si="0"/>
        <v>2017</v>
      </c>
      <c r="H3" s="65">
        <f>IF($H$1=0,"",H2+1)</f>
        <v>7</v>
      </c>
      <c r="I3" s="65" t="str">
        <f>I2</f>
        <v>"А"</v>
      </c>
      <c r="L3" s="65" t="s">
        <v>57</v>
      </c>
    </row>
    <row r="4" spans="2:22" hidden="1" x14ac:dyDescent="0.25">
      <c r="B4" s="67">
        <f>B3+365</f>
        <v>43343</v>
      </c>
      <c r="D4" s="65">
        <f t="shared" si="0"/>
        <v>2018</v>
      </c>
      <c r="H4" s="65">
        <f>IF($H$1=0,"",H3+1)</f>
        <v>8</v>
      </c>
      <c r="I4" s="65" t="str">
        <f>I3</f>
        <v>"А"</v>
      </c>
      <c r="L4" s="65" t="s">
        <v>61</v>
      </c>
      <c r="R4" s="65" t="str">
        <f>CONCATENATE(R1,S1,T1,U1,R2,S2,T2,U2,V2)</f>
        <v>МБ)У"О ОЬНАЯ</v>
      </c>
    </row>
    <row r="5" spans="2:22" hidden="1" x14ac:dyDescent="0.25">
      <c r="B5" s="67">
        <f>B4+365</f>
        <v>43708</v>
      </c>
      <c r="D5" s="65">
        <f t="shared" si="0"/>
        <v>2019</v>
      </c>
      <c r="H5" s="65">
        <f>IF($H$1=0,"",H4+1)</f>
        <v>9</v>
      </c>
      <c r="I5" s="65" t="str">
        <f>I4</f>
        <v>"А"</v>
      </c>
      <c r="L5" s="65" t="s">
        <v>46</v>
      </c>
    </row>
    <row r="6" spans="2:22" hidden="1" x14ac:dyDescent="0.25">
      <c r="B6" s="67">
        <f>B5+365</f>
        <v>44073</v>
      </c>
      <c r="D6" s="65">
        <f t="shared" si="0"/>
        <v>2020</v>
      </c>
      <c r="H6" s="65">
        <f>IF($H$1=0,"",H5+1)</f>
        <v>10</v>
      </c>
      <c r="L6" s="65" t="s">
        <v>50</v>
      </c>
    </row>
    <row r="7" spans="2:22" hidden="1" x14ac:dyDescent="0.25">
      <c r="B7" s="67"/>
      <c r="L7" s="65" t="s">
        <v>49</v>
      </c>
    </row>
    <row r="8" spans="2:22" hidden="1" x14ac:dyDescent="0.25">
      <c r="B8" s="67"/>
      <c r="L8" s="65" t="s">
        <v>47</v>
      </c>
    </row>
    <row r="9" spans="2:22" hidden="1" x14ac:dyDescent="0.25">
      <c r="B9" s="67"/>
      <c r="L9" s="65" t="s">
        <v>56</v>
      </c>
    </row>
    <row r="10" spans="2:22" hidden="1" x14ac:dyDescent="0.25">
      <c r="B10" s="67"/>
      <c r="L10" s="65" t="s">
        <v>63</v>
      </c>
    </row>
    <row r="11" spans="2:22" hidden="1" x14ac:dyDescent="0.25">
      <c r="B11" s="67"/>
      <c r="L11" s="65" t="s">
        <v>59</v>
      </c>
    </row>
    <row r="12" spans="2:22" hidden="1" x14ac:dyDescent="0.25">
      <c r="B12" s="67"/>
      <c r="L12" s="65" t="s">
        <v>51</v>
      </c>
    </row>
    <row r="13" spans="2:22" hidden="1" x14ac:dyDescent="0.25">
      <c r="B13" s="67"/>
      <c r="L13" s="65" t="s">
        <v>48</v>
      </c>
    </row>
    <row r="14" spans="2:22" hidden="1" x14ac:dyDescent="0.25">
      <c r="B14" s="67"/>
      <c r="L14" s="65" t="s">
        <v>58</v>
      </c>
    </row>
    <row r="15" spans="2:22" hidden="1" x14ac:dyDescent="0.25">
      <c r="B15" s="67"/>
      <c r="L15" s="65" t="s">
        <v>53</v>
      </c>
    </row>
    <row r="16" spans="2:22" hidden="1" x14ac:dyDescent="0.25">
      <c r="B16" s="67"/>
      <c r="L16" s="65" t="s">
        <v>62</v>
      </c>
    </row>
    <row r="17" spans="1:35" hidden="1" x14ac:dyDescent="0.25">
      <c r="B17" s="67"/>
      <c r="L17" s="65" t="s">
        <v>52</v>
      </c>
    </row>
    <row r="18" spans="1:35" hidden="1" x14ac:dyDescent="0.25">
      <c r="B18" s="67"/>
      <c r="L18" s="65" t="s">
        <v>60</v>
      </c>
    </row>
    <row r="19" spans="1:35" hidden="1" x14ac:dyDescent="0.25">
      <c r="B19" s="67"/>
    </row>
    <row r="20" spans="1:35" hidden="1" x14ac:dyDescent="0.25">
      <c r="B20" s="67"/>
    </row>
    <row r="21" spans="1:35" x14ac:dyDescent="0.25">
      <c r="A21" s="77" t="s">
        <v>36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68"/>
    </row>
    <row r="22" spans="1:35" x14ac:dyDescent="0.25">
      <c r="A22" s="77" t="s">
        <v>37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68"/>
    </row>
    <row r="23" spans="1:35" x14ac:dyDescent="0.25">
      <c r="A23" s="77" t="s">
        <v>38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68"/>
    </row>
    <row r="24" spans="1:35" x14ac:dyDescent="0.25">
      <c r="A24" s="77" t="s">
        <v>72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68"/>
    </row>
    <row r="25" spans="1:35" x14ac:dyDescent="0.25">
      <c r="A25" s="77" t="s">
        <v>78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68"/>
    </row>
    <row r="28" spans="1:35" x14ac:dyDescent="0.25">
      <c r="B28" s="71" t="s">
        <v>39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</row>
    <row r="29" spans="1:35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</row>
    <row r="30" spans="1:35" ht="20.25" x14ac:dyDescent="0.3">
      <c r="E30" s="72" t="s">
        <v>40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</row>
    <row r="31" spans="1:35" x14ac:dyDescent="0.25">
      <c r="H31" s="77" t="s">
        <v>65</v>
      </c>
      <c r="I31" s="77"/>
      <c r="J31" s="77"/>
      <c r="K31" s="77"/>
      <c r="L31" s="77"/>
      <c r="M31" s="77"/>
      <c r="N31" s="77"/>
      <c r="O31" s="78" t="s">
        <v>66</v>
      </c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3" spans="1:34" x14ac:dyDescent="0.25">
      <c r="B33" s="79" t="s">
        <v>41</v>
      </c>
      <c r="C33" s="79"/>
      <c r="D33" s="79"/>
      <c r="E33" s="79"/>
      <c r="F33" s="79"/>
      <c r="G33" s="79"/>
      <c r="H33" s="74">
        <v>42248</v>
      </c>
      <c r="I33" s="74"/>
      <c r="J33" s="74"/>
      <c r="K33" s="74"/>
      <c r="L33" s="74"/>
    </row>
    <row r="34" spans="1:34" x14ac:dyDescent="0.25">
      <c r="B34" s="79" t="s">
        <v>42</v>
      </c>
      <c r="C34" s="79"/>
      <c r="D34" s="79"/>
      <c r="E34" s="79"/>
      <c r="F34" s="79"/>
      <c r="G34" s="79"/>
      <c r="H34" s="75">
        <f>H33+365*5</f>
        <v>44073</v>
      </c>
      <c r="I34" s="75"/>
      <c r="J34" s="75"/>
      <c r="K34" s="75"/>
      <c r="L34" s="75"/>
    </row>
    <row r="36" spans="1:34" x14ac:dyDescent="0.25">
      <c r="B36" s="77" t="s">
        <v>43</v>
      </c>
      <c r="C36" s="77"/>
      <c r="D36" s="77"/>
      <c r="E36" s="77"/>
      <c r="F36" s="77"/>
      <c r="G36" s="77"/>
      <c r="H36" s="73" t="s">
        <v>44</v>
      </c>
      <c r="I36" s="73"/>
      <c r="J36" s="73"/>
      <c r="K36" s="70">
        <f>IF(H36="","",D1)</f>
        <v>2015</v>
      </c>
      <c r="L36" s="70"/>
      <c r="M36" s="66" t="str">
        <f>IF(H36="","","/")</f>
        <v>/</v>
      </c>
      <c r="N36" s="70">
        <f>IF(H36="","",D2)</f>
        <v>2016</v>
      </c>
      <c r="O36" s="70"/>
      <c r="P36" s="76" t="str">
        <f>IF(H36="","","учебный год")</f>
        <v>учебный год</v>
      </c>
      <c r="Q36" s="76"/>
      <c r="R36" s="76"/>
      <c r="S36" s="76"/>
      <c r="T36" s="65">
        <f>IF(H36&lt;&gt;"",1,0)</f>
        <v>1</v>
      </c>
      <c r="U36" s="82" t="str">
        <f>IF(H36="","","год обучения")</f>
        <v>год обучения</v>
      </c>
      <c r="V36" s="82"/>
      <c r="W36" s="82"/>
      <c r="X36" s="82"/>
    </row>
    <row r="37" spans="1:34" x14ac:dyDescent="0.25">
      <c r="B37" s="77" t="s">
        <v>43</v>
      </c>
      <c r="C37" s="77"/>
      <c r="D37" s="77"/>
      <c r="E37" s="77"/>
      <c r="F37" s="77"/>
      <c r="G37" s="77"/>
      <c r="H37" s="70" t="str">
        <f>CONCATENATE(H2,I2)</f>
        <v>6"А"</v>
      </c>
      <c r="I37" s="70"/>
      <c r="J37" s="70"/>
      <c r="K37" s="70">
        <f>IF(H37="","",D2)</f>
        <v>2016</v>
      </c>
      <c r="L37" s="70"/>
      <c r="M37" s="66" t="str">
        <f>IF(H37="","","/")</f>
        <v>/</v>
      </c>
      <c r="N37" s="70">
        <f>IF(H37="","",D3)</f>
        <v>2017</v>
      </c>
      <c r="O37" s="70"/>
      <c r="P37" s="76" t="str">
        <f>IF(H37="","","учебный год")</f>
        <v>учебный год</v>
      </c>
      <c r="Q37" s="76"/>
      <c r="R37" s="76"/>
      <c r="S37" s="76"/>
      <c r="T37" s="65">
        <f>IF(H37&lt;&gt;"",T36+1,0)</f>
        <v>2</v>
      </c>
      <c r="U37" s="82" t="str">
        <f>IF(H37="","","год обучения")</f>
        <v>год обучения</v>
      </c>
      <c r="V37" s="82"/>
      <c r="W37" s="82"/>
      <c r="X37" s="82"/>
    </row>
    <row r="38" spans="1:34" x14ac:dyDescent="0.25">
      <c r="B38" s="77" t="s">
        <v>43</v>
      </c>
      <c r="C38" s="77"/>
      <c r="D38" s="77"/>
      <c r="E38" s="77"/>
      <c r="F38" s="77"/>
      <c r="G38" s="77"/>
      <c r="H38" s="70" t="str">
        <f>CONCATENATE(H3,I3)</f>
        <v>7"А"</v>
      </c>
      <c r="I38" s="70"/>
      <c r="J38" s="70"/>
      <c r="K38" s="70">
        <f>IF(H38="","",D3)</f>
        <v>2017</v>
      </c>
      <c r="L38" s="70"/>
      <c r="M38" s="66" t="str">
        <f>IF(H38="","","/")</f>
        <v>/</v>
      </c>
      <c r="N38" s="70">
        <f>IF(H38="","",D4)</f>
        <v>2018</v>
      </c>
      <c r="O38" s="70"/>
      <c r="P38" s="76" t="str">
        <f>IF(H38="","","учебный год")</f>
        <v>учебный год</v>
      </c>
      <c r="Q38" s="76"/>
      <c r="R38" s="76"/>
      <c r="S38" s="76"/>
      <c r="T38" s="65">
        <f>IF(H38&lt;&gt;"",T37+1,0)</f>
        <v>3</v>
      </c>
      <c r="U38" s="82" t="str">
        <f>IF(H38="","","год обучения")</f>
        <v>год обучения</v>
      </c>
      <c r="V38" s="82"/>
      <c r="W38" s="82"/>
      <c r="X38" s="82"/>
    </row>
    <row r="39" spans="1:34" x14ac:dyDescent="0.25">
      <c r="B39" s="77" t="s">
        <v>43</v>
      </c>
      <c r="C39" s="77"/>
      <c r="D39" s="77"/>
      <c r="E39" s="77"/>
      <c r="F39" s="77"/>
      <c r="G39" s="77"/>
      <c r="H39" s="70" t="str">
        <f>CONCATENATE(H4,I4)</f>
        <v>8"А"</v>
      </c>
      <c r="I39" s="70"/>
      <c r="J39" s="70"/>
      <c r="K39" s="70">
        <f>IF(H39="","",D4)</f>
        <v>2018</v>
      </c>
      <c r="L39" s="70"/>
      <c r="M39" s="66" t="str">
        <f>IF(H39="","","/")</f>
        <v>/</v>
      </c>
      <c r="N39" s="70">
        <f>IF(H39="","",D5)</f>
        <v>2019</v>
      </c>
      <c r="O39" s="70"/>
      <c r="P39" s="76" t="str">
        <f>IF(H39="","","учебный год")</f>
        <v>учебный год</v>
      </c>
      <c r="Q39" s="76"/>
      <c r="R39" s="76"/>
      <c r="S39" s="76"/>
      <c r="T39" s="65">
        <f>IF(H39&lt;&gt;"",T38+1,0)</f>
        <v>4</v>
      </c>
      <c r="U39" s="82" t="str">
        <f>IF(H39="","","год обучения")</f>
        <v>год обучения</v>
      </c>
      <c r="V39" s="82"/>
      <c r="W39" s="82"/>
      <c r="X39" s="82"/>
    </row>
    <row r="40" spans="1:34" x14ac:dyDescent="0.25">
      <c r="B40" s="77" t="s">
        <v>43</v>
      </c>
      <c r="C40" s="77"/>
      <c r="D40" s="77"/>
      <c r="E40" s="77"/>
      <c r="F40" s="77"/>
      <c r="G40" s="77"/>
      <c r="H40" s="70" t="str">
        <f>CONCATENATE(H5,I5)</f>
        <v>9"А"</v>
      </c>
      <c r="I40" s="70"/>
      <c r="J40" s="70"/>
      <c r="K40" s="70">
        <f>IF(H40="","",D5)</f>
        <v>2019</v>
      </c>
      <c r="L40" s="70"/>
      <c r="M40" s="66" t="str">
        <f>IF(H40="","","/")</f>
        <v>/</v>
      </c>
      <c r="N40" s="70">
        <f>IF(H40="","",D6)</f>
        <v>2020</v>
      </c>
      <c r="O40" s="70"/>
      <c r="P40" s="76" t="str">
        <f>IF(H40="","","учебный год")</f>
        <v>учебный год</v>
      </c>
      <c r="Q40" s="76"/>
      <c r="R40" s="76"/>
      <c r="S40" s="76"/>
      <c r="T40" s="65">
        <f>IF(H40&lt;&gt;"",T39+1,0)</f>
        <v>5</v>
      </c>
      <c r="U40" s="82" t="str">
        <f>IF(H40="","","год обучения")</f>
        <v>год обучения</v>
      </c>
      <c r="V40" s="82"/>
      <c r="W40" s="82"/>
      <c r="X40" s="82"/>
    </row>
    <row r="42" spans="1:34" x14ac:dyDescent="0.25">
      <c r="B42" s="77" t="s">
        <v>45</v>
      </c>
      <c r="C42" s="77"/>
      <c r="D42" s="77"/>
      <c r="E42" s="77"/>
      <c r="F42" s="77"/>
      <c r="G42" s="77"/>
      <c r="H42" s="83" t="s">
        <v>46</v>
      </c>
      <c r="I42" s="83"/>
      <c r="J42" s="83"/>
      <c r="K42" s="83"/>
      <c r="L42" s="83"/>
      <c r="M42" s="83"/>
      <c r="N42" s="83"/>
      <c r="O42" s="83"/>
      <c r="P42" s="83" t="s">
        <v>64</v>
      </c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</row>
    <row r="48" spans="1:34" x14ac:dyDescent="0.25">
      <c r="A48" s="77" t="s">
        <v>80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</row>
    <row r="49" spans="1:34" x14ac:dyDescent="0.25">
      <c r="A49" s="80" t="s">
        <v>67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</row>
    <row r="50" spans="1:34" x14ac:dyDescent="0.25">
      <c r="A50" s="80" t="s">
        <v>68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</row>
    <row r="52" spans="1:34" ht="15" customHeight="1" x14ac:dyDescent="0.25">
      <c r="A52" s="81" t="s">
        <v>69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</row>
    <row r="53" spans="1:34" ht="15" customHeight="1" x14ac:dyDescent="0.2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</row>
    <row r="54" spans="1:34" hidden="1" x14ac:dyDescent="0.25"/>
    <row r="55" spans="1:34" hidden="1" x14ac:dyDescent="0.25"/>
    <row r="56" spans="1:34" hidden="1" x14ac:dyDescent="0.25"/>
    <row r="57" spans="1:34" hidden="1" x14ac:dyDescent="0.25"/>
    <row r="58" spans="1:34" hidden="1" x14ac:dyDescent="0.25"/>
    <row r="59" spans="1:34" hidden="1" x14ac:dyDescent="0.25"/>
    <row r="60" spans="1:34" hidden="1" x14ac:dyDescent="0.25"/>
    <row r="61" spans="1:34" hidden="1" x14ac:dyDescent="0.25"/>
    <row r="62" spans="1:34" hidden="1" x14ac:dyDescent="0.25"/>
    <row r="63" spans="1:34" hidden="1" x14ac:dyDescent="0.25"/>
    <row r="64" spans="1:3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password="CC33" sheet="1" objects="1" scenarios="1"/>
  <mergeCells count="50">
    <mergeCell ref="A48:AH48"/>
    <mergeCell ref="A49:AH49"/>
    <mergeCell ref="A50:AH50"/>
    <mergeCell ref="A52:AH53"/>
    <mergeCell ref="U36:X36"/>
    <mergeCell ref="U37:X37"/>
    <mergeCell ref="U38:X38"/>
    <mergeCell ref="U39:X39"/>
    <mergeCell ref="U40:X40"/>
    <mergeCell ref="H42:O42"/>
    <mergeCell ref="P42:AG42"/>
    <mergeCell ref="H38:J38"/>
    <mergeCell ref="P40:S40"/>
    <mergeCell ref="H39:J39"/>
    <mergeCell ref="K39:L39"/>
    <mergeCell ref="N39:O39"/>
    <mergeCell ref="A21:AH21"/>
    <mergeCell ref="A22:AH22"/>
    <mergeCell ref="A23:AH23"/>
    <mergeCell ref="A24:AH24"/>
    <mergeCell ref="A25:AH25"/>
    <mergeCell ref="P38:S38"/>
    <mergeCell ref="P39:S39"/>
    <mergeCell ref="H37:J37"/>
    <mergeCell ref="K37:L37"/>
    <mergeCell ref="N37:O37"/>
    <mergeCell ref="B42:G42"/>
    <mergeCell ref="B33:G33"/>
    <mergeCell ref="B34:G34"/>
    <mergeCell ref="B36:G36"/>
    <mergeCell ref="B37:G37"/>
    <mergeCell ref="B38:G38"/>
    <mergeCell ref="B39:G39"/>
    <mergeCell ref="B40:G40"/>
    <mergeCell ref="H40:J40"/>
    <mergeCell ref="K40:L40"/>
    <mergeCell ref="N40:O40"/>
    <mergeCell ref="B28:AH29"/>
    <mergeCell ref="K38:L38"/>
    <mergeCell ref="N38:O38"/>
    <mergeCell ref="E30:AF30"/>
    <mergeCell ref="H36:J36"/>
    <mergeCell ref="K36:L36"/>
    <mergeCell ref="N36:O36"/>
    <mergeCell ref="H33:L33"/>
    <mergeCell ref="H34:L34"/>
    <mergeCell ref="P36:S36"/>
    <mergeCell ref="H31:N31"/>
    <mergeCell ref="O31:Y31"/>
    <mergeCell ref="P37:S37"/>
  </mergeCells>
  <conditionalFormatting sqref="T36:T40">
    <cfRule type="cellIs" dxfId="10" priority="1" stopIfTrue="1" operator="equal">
      <formula>0</formula>
    </cfRule>
  </conditionalFormatting>
  <dataValidations disablePrompts="1" count="1">
    <dataValidation type="list" allowBlank="1" showInputMessage="1" showErrorMessage="1" sqref="H42:O42">
      <formula1>$L$1:$L$20</formula1>
    </dataValidation>
  </dataValidations>
  <hyperlinks>
    <hyperlink ref="A49" r:id="rId1"/>
    <hyperlink ref="A50" r:id="rId2"/>
  </hyperlinks>
  <pageMargins left="0.7" right="0.7" top="0.75" bottom="0.75" header="0.3" footer="0.3"/>
  <pageSetup paperSize="9" orientation="landscape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5536"/>
  <sheetViews>
    <sheetView workbookViewId="0">
      <selection activeCell="AB2" sqref="AB2:AG2"/>
    </sheetView>
  </sheetViews>
  <sheetFormatPr defaultColWidth="0" defaultRowHeight="15" x14ac:dyDescent="0.25"/>
  <cols>
    <col min="1" max="1" width="3.5703125" style="1" customWidth="1"/>
    <col min="2" max="2" width="20.140625" style="1" customWidth="1"/>
    <col min="3" max="10" width="2.42578125" style="1" customWidth="1"/>
    <col min="11" max="21" width="3.7109375" style="1" customWidth="1"/>
    <col min="22" max="29" width="2.7109375" style="1" customWidth="1"/>
    <col min="30" max="40" width="3.7109375" style="1" customWidth="1"/>
    <col min="41" max="44" width="4.28515625" style="1" customWidth="1"/>
    <col min="45" max="16384" width="0" style="1" hidden="1"/>
  </cols>
  <sheetData>
    <row r="1" spans="1:44" ht="15.75" thickBot="1" x14ac:dyDescent="0.3">
      <c r="A1" s="163" t="s">
        <v>70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 t="str">
        <f>ТИТУЛ!O31</f>
        <v>ИНФОРМАТИКА</v>
      </c>
      <c r="V1" s="165"/>
      <c r="W1" s="165"/>
      <c r="X1" s="165"/>
      <c r="Y1" s="165"/>
      <c r="Z1" s="165"/>
      <c r="AA1" s="165"/>
      <c r="AB1" s="165"/>
      <c r="AC1" s="165"/>
      <c r="AD1" s="165"/>
      <c r="AE1" s="164" t="s">
        <v>71</v>
      </c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7"/>
    </row>
    <row r="2" spans="1:44" ht="15.75" thickBot="1" x14ac:dyDescent="0.3">
      <c r="A2" s="47"/>
      <c r="B2" s="48" t="s">
        <v>32</v>
      </c>
      <c r="C2" s="166" t="s">
        <v>33</v>
      </c>
      <c r="D2" s="166"/>
      <c r="E2" s="166"/>
      <c r="F2" s="166"/>
      <c r="G2" s="166"/>
      <c r="H2" s="166"/>
      <c r="I2" s="166"/>
      <c r="J2" s="166"/>
      <c r="K2" s="166"/>
      <c r="L2" s="53" t="s">
        <v>34</v>
      </c>
      <c r="M2" s="53"/>
      <c r="N2" s="53"/>
      <c r="O2" s="53"/>
      <c r="P2" s="53"/>
      <c r="Q2" s="53"/>
      <c r="R2" s="53"/>
      <c r="S2" s="54"/>
      <c r="T2" s="161" t="s">
        <v>35</v>
      </c>
      <c r="U2" s="161"/>
      <c r="V2" s="161"/>
      <c r="W2" s="161"/>
      <c r="X2" s="161"/>
      <c r="Y2" s="161"/>
      <c r="Z2" s="161"/>
      <c r="AA2" s="162"/>
      <c r="AB2" s="168" t="s">
        <v>79</v>
      </c>
      <c r="AC2" s="169"/>
      <c r="AD2" s="169"/>
      <c r="AE2" s="169"/>
      <c r="AF2" s="169"/>
      <c r="AG2" s="169"/>
      <c r="AH2" s="164">
        <f>ТИТУЛ!K36</f>
        <v>2015</v>
      </c>
      <c r="AI2" s="164"/>
      <c r="AJ2" s="48" t="str">
        <f>ТИТУЛ!$M$36</f>
        <v>/</v>
      </c>
      <c r="AK2" s="164">
        <f>ТИТУЛ!N36</f>
        <v>2016</v>
      </c>
      <c r="AL2" s="164"/>
      <c r="AM2" s="173" t="str">
        <f>ТИТУЛ!$P$36</f>
        <v>учебный год</v>
      </c>
      <c r="AN2" s="173"/>
      <c r="AO2" s="173"/>
      <c r="AP2" s="173"/>
      <c r="AQ2" s="173"/>
      <c r="AR2" s="174"/>
    </row>
    <row r="3" spans="1:44" ht="15.75" customHeight="1" thickBot="1" x14ac:dyDescent="0.3">
      <c r="A3" s="175" t="s">
        <v>0</v>
      </c>
      <c r="B3" s="170" t="str">
        <f>ТИТУЛ!H36</f>
        <v>5"А"</v>
      </c>
      <c r="C3" s="183" t="s">
        <v>30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5"/>
      <c r="V3" s="191" t="s">
        <v>10</v>
      </c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90" t="s">
        <v>25</v>
      </c>
      <c r="AP3" s="91"/>
      <c r="AQ3" s="91"/>
      <c r="AR3" s="92"/>
    </row>
    <row r="4" spans="1:44" ht="15.75" customHeight="1" thickBot="1" x14ac:dyDescent="0.3">
      <c r="A4" s="176"/>
      <c r="B4" s="171"/>
      <c r="C4" s="186" t="s">
        <v>2</v>
      </c>
      <c r="D4" s="129"/>
      <c r="E4" s="129"/>
      <c r="F4" s="129"/>
      <c r="G4" s="129"/>
      <c r="H4" s="129"/>
      <c r="I4" s="129"/>
      <c r="J4" s="187"/>
      <c r="K4" s="188" t="s">
        <v>3</v>
      </c>
      <c r="L4" s="189"/>
      <c r="M4" s="190"/>
      <c r="N4" s="155" t="s">
        <v>7</v>
      </c>
      <c r="O4" s="156"/>
      <c r="P4" s="156"/>
      <c r="Q4" s="156"/>
      <c r="R4" s="156"/>
      <c r="S4" s="156"/>
      <c r="T4" s="156"/>
      <c r="U4" s="182"/>
      <c r="V4" s="126" t="s">
        <v>2</v>
      </c>
      <c r="W4" s="127"/>
      <c r="X4" s="127"/>
      <c r="Y4" s="127"/>
      <c r="Z4" s="127"/>
      <c r="AA4" s="127"/>
      <c r="AB4" s="127"/>
      <c r="AC4" s="193"/>
      <c r="AD4" s="188" t="s">
        <v>3</v>
      </c>
      <c r="AE4" s="189"/>
      <c r="AF4" s="190"/>
      <c r="AG4" s="155" t="s">
        <v>7</v>
      </c>
      <c r="AH4" s="156"/>
      <c r="AI4" s="156"/>
      <c r="AJ4" s="156"/>
      <c r="AK4" s="156"/>
      <c r="AL4" s="156"/>
      <c r="AM4" s="156"/>
      <c r="AN4" s="156"/>
      <c r="AO4" s="110" t="str">
        <f>N5</f>
        <v>Личностные</v>
      </c>
      <c r="AP4" s="84" t="str">
        <f>P5</f>
        <v>Коммуникативные</v>
      </c>
      <c r="AQ4" s="84" t="str">
        <f>R5</f>
        <v>Регулятивные</v>
      </c>
      <c r="AR4" s="87" t="str">
        <f>T5</f>
        <v>Познавательные</v>
      </c>
    </row>
    <row r="5" spans="1:44" ht="15" customHeight="1" thickBot="1" x14ac:dyDescent="0.3">
      <c r="A5" s="176"/>
      <c r="B5" s="172"/>
      <c r="C5" s="186"/>
      <c r="D5" s="129"/>
      <c r="E5" s="129"/>
      <c r="F5" s="129"/>
      <c r="G5" s="129"/>
      <c r="H5" s="129"/>
      <c r="I5" s="129"/>
      <c r="J5" s="187"/>
      <c r="K5" s="157" t="s">
        <v>4</v>
      </c>
      <c r="L5" s="159" t="s">
        <v>5</v>
      </c>
      <c r="M5" s="153" t="s">
        <v>6</v>
      </c>
      <c r="N5" s="178" t="s">
        <v>6</v>
      </c>
      <c r="O5" s="104"/>
      <c r="P5" s="103" t="s">
        <v>8</v>
      </c>
      <c r="Q5" s="104"/>
      <c r="R5" s="103" t="s">
        <v>9</v>
      </c>
      <c r="S5" s="104"/>
      <c r="T5" s="103" t="s">
        <v>21</v>
      </c>
      <c r="U5" s="180"/>
      <c r="V5" s="128"/>
      <c r="W5" s="129"/>
      <c r="X5" s="129"/>
      <c r="Y5" s="129"/>
      <c r="Z5" s="129"/>
      <c r="AA5" s="129"/>
      <c r="AB5" s="129"/>
      <c r="AC5" s="187"/>
      <c r="AD5" s="157" t="s">
        <v>4</v>
      </c>
      <c r="AE5" s="159" t="s">
        <v>5</v>
      </c>
      <c r="AF5" s="153" t="s">
        <v>6</v>
      </c>
      <c r="AG5" s="121" t="s">
        <v>6</v>
      </c>
      <c r="AH5" s="104"/>
      <c r="AI5" s="103" t="s">
        <v>8</v>
      </c>
      <c r="AJ5" s="104"/>
      <c r="AK5" s="103" t="s">
        <v>9</v>
      </c>
      <c r="AL5" s="104"/>
      <c r="AM5" s="103" t="s">
        <v>21</v>
      </c>
      <c r="AN5" s="121"/>
      <c r="AO5" s="111"/>
      <c r="AP5" s="85"/>
      <c r="AQ5" s="85"/>
      <c r="AR5" s="88"/>
    </row>
    <row r="6" spans="1:44" ht="86.25" customHeight="1" thickBot="1" x14ac:dyDescent="0.3">
      <c r="A6" s="177"/>
      <c r="B6" s="49" t="s">
        <v>1</v>
      </c>
      <c r="C6" s="2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4">
        <v>8</v>
      </c>
      <c r="K6" s="158"/>
      <c r="L6" s="160"/>
      <c r="M6" s="154"/>
      <c r="N6" s="179"/>
      <c r="O6" s="106"/>
      <c r="P6" s="105"/>
      <c r="Q6" s="106"/>
      <c r="R6" s="105"/>
      <c r="S6" s="106"/>
      <c r="T6" s="105"/>
      <c r="U6" s="181"/>
      <c r="V6" s="19">
        <v>1</v>
      </c>
      <c r="W6" s="20">
        <v>2</v>
      </c>
      <c r="X6" s="20">
        <v>3</v>
      </c>
      <c r="Y6" s="20">
        <v>4</v>
      </c>
      <c r="Z6" s="20">
        <v>5</v>
      </c>
      <c r="AA6" s="20">
        <v>6</v>
      </c>
      <c r="AB6" s="20">
        <v>7</v>
      </c>
      <c r="AC6" s="21">
        <v>8</v>
      </c>
      <c r="AD6" s="158"/>
      <c r="AE6" s="160"/>
      <c r="AF6" s="154"/>
      <c r="AG6" s="122"/>
      <c r="AH6" s="106"/>
      <c r="AI6" s="105"/>
      <c r="AJ6" s="106"/>
      <c r="AK6" s="105"/>
      <c r="AL6" s="106"/>
      <c r="AM6" s="105"/>
      <c r="AN6" s="122"/>
      <c r="AO6" s="112"/>
      <c r="AP6" s="86"/>
      <c r="AQ6" s="86"/>
      <c r="AR6" s="89"/>
    </row>
    <row r="7" spans="1:44" x14ac:dyDescent="0.25">
      <c r="A7" s="5">
        <v>1</v>
      </c>
      <c r="B7" s="11" t="s">
        <v>73</v>
      </c>
      <c r="C7" s="12"/>
      <c r="D7" s="13"/>
      <c r="E7" s="13"/>
      <c r="F7" s="13"/>
      <c r="G7" s="13"/>
      <c r="H7" s="13"/>
      <c r="I7" s="13"/>
      <c r="J7" s="14"/>
      <c r="K7" s="42" t="str">
        <f>IF(SUM(C7:J7)=0,"",IF(SUM(E7:H7)=0,0,AVERAGE(E7:H7)))</f>
        <v/>
      </c>
      <c r="L7" s="43" t="str">
        <f>IF(SUM(C7:J7)=0,"",IF(SUM(C7:J7)=0,0,AVERAGE(C7:J7)))</f>
        <v/>
      </c>
      <c r="M7" s="44" t="str">
        <f>IF(SUM(C7:J7)=0,"",IF(SUM(C7,E7,I7)=0,0,AVERAGE(C7,E7,I7)))</f>
        <v/>
      </c>
      <c r="N7" s="45" t="str">
        <f>IF(SUM(C7:J7)=0,"",M7)</f>
        <v/>
      </c>
      <c r="O7" s="43" t="str">
        <f>IF(N7="","",IF(N7&lt;0.5,"НС",IF(N7&lt;=1.7,"ЧС",IF(N7&lt;=2,"С"))))</f>
        <v/>
      </c>
      <c r="P7" s="43" t="str">
        <f>IF(SUM(C7:J7)=0,"",IF(SUM(D7:F7)=0,0,AVERAGE(D7:F7)))</f>
        <v/>
      </c>
      <c r="Q7" s="43" t="str">
        <f>IF(P7="","",IF(P7&lt;0.5,"НС",IF(P7&lt;=1.7,"ЧС",IF(P7&lt;=2,"С"))))</f>
        <v/>
      </c>
      <c r="R7" s="43" t="str">
        <f>IF(SUM(C7:J7)=0,"",IF(SUM(C7,F7,J7)=0,0,AVERAGE(C7,F7,J7)))</f>
        <v/>
      </c>
      <c r="S7" s="43" t="str">
        <f>IF(R7="","",IF(R7&lt;0.5,"НС",IF(R7&lt;=1.7,"ЧС",IF(R7&lt;=2,"С"))))</f>
        <v/>
      </c>
      <c r="T7" s="43" t="str">
        <f>IF(SUM(C7:J7)=0,"",IF(SUM(G7:I7)=0,0,AVERAGE(G7:I7)))</f>
        <v/>
      </c>
      <c r="U7" s="44" t="str">
        <f>IF(T7="","",IF(T7&lt;0.5,"НС",IF(T7&lt;=1.7,"ЧС",IF(T7&lt;=2,"С"))))</f>
        <v/>
      </c>
      <c r="V7" s="22"/>
      <c r="W7" s="13"/>
      <c r="X7" s="13"/>
      <c r="Y7" s="13"/>
      <c r="Z7" s="13"/>
      <c r="AA7" s="13"/>
      <c r="AB7" s="13"/>
      <c r="AC7" s="14"/>
      <c r="AD7" s="42" t="str">
        <f>IF(SUM(V7:AC7)=0,"",IF(SUM(X7:AA7)=0,0,AVERAGE(X7:AA7)))</f>
        <v/>
      </c>
      <c r="AE7" s="43" t="str">
        <f>IF(SUM(V7:AC7)=0,"",IF(SUM(V7:AC7)=0,0,AVERAGE(V7:AC7)))</f>
        <v/>
      </c>
      <c r="AF7" s="44" t="str">
        <f>IF(SUM(V7:AC7)=0,"",IF(SUM(V7,X7,AB7)=0,0,AVERAGE(V7,X7,AB7)))</f>
        <v/>
      </c>
      <c r="AG7" s="45" t="str">
        <f>IF(SUM(V7:AC7)=0,"",AF7)</f>
        <v/>
      </c>
      <c r="AH7" s="43" t="str">
        <f>IF(AG7="","",IF(AG7&lt;0.5,"НС",IF(AG7&lt;=1.7,"ЧС",IF(AG7&lt;=2,"С"))))</f>
        <v/>
      </c>
      <c r="AI7" s="43" t="str">
        <f>IF(SUM(V7:AC7)=0,"",IF(SUM(W7:Y7)=0,0,AVERAGE(W7:Y7)))</f>
        <v/>
      </c>
      <c r="AJ7" s="43" t="str">
        <f>IF(AI7="","",IF(AI7&lt;0.5,"НС",IF(AI7&lt;=1.7,"ЧС",IF(AI7&lt;=2,"С"))))</f>
        <v/>
      </c>
      <c r="AK7" s="43" t="str">
        <f>IF(SUM(V7:AC7)=0,"",IF(SUM(V7,Y7,AC7)=0,0,AVERAGE(V7,Y7,AC7)))</f>
        <v/>
      </c>
      <c r="AL7" s="43" t="str">
        <f>IF(AK7="","",IF(AK7&lt;0.5,"НС",IF(AK7&lt;=1.7,"ЧС",IF(AK7&lt;=2,"С"))))</f>
        <v/>
      </c>
      <c r="AM7" s="43" t="str">
        <f>IF(SUM(V7:AC7)=0,"",IF(SUM(Z7:AB7)=0,0,AVERAGE(Z7:AB7)))</f>
        <v/>
      </c>
      <c r="AN7" s="46" t="str">
        <f>IF(AM7="","",IF(AM7&lt;0.5,"НС",IF(AM7&lt;=1.7,"ЧС",IF(AM7&lt;=2,"С"))))</f>
        <v/>
      </c>
      <c r="AO7" s="56" t="str">
        <f>IF(AND(SUM(C7:J7)=0,SUM(V7:AC7)=0),"",IF(B7="","",IF(AG7&lt;N7,"снижение",IF(AG7=N7,"стабильно",IF(AG7&gt;N7,"повышение")))))</f>
        <v/>
      </c>
      <c r="AP7" s="57" t="str">
        <f>IF(AND(SUM(C7:J7)=0,SUM(V7:AC7)=0),"",IF(AI7&lt;P7,"снижение",IF(AI7=P7,"стабильно",IF(AI7&gt;P7,"повышение"))))</f>
        <v/>
      </c>
      <c r="AQ7" s="57" t="str">
        <f>IF(AND(SUM(C7:J7)=0,SUM(V7:AC7)=0),"",IF(AK7&lt;R7,"снижение",IF(AK7=R7,"стабильно",IF(AK7&gt;R7,"повышение"))))</f>
        <v/>
      </c>
      <c r="AR7" s="58" t="str">
        <f>IF(AND(SUM(C7:J7)=0,SUM(V7:AC7)=0),"",IF(AM7&lt;T7,"снижение",IF(AM7=T7,"стабильно",IF(AM7&gt;T7,"повышение"))))</f>
        <v/>
      </c>
    </row>
    <row r="8" spans="1:44" x14ac:dyDescent="0.25">
      <c r="A8" s="10">
        <v>2</v>
      </c>
      <c r="B8" s="15" t="s">
        <v>74</v>
      </c>
      <c r="C8" s="16">
        <v>2</v>
      </c>
      <c r="D8" s="17">
        <v>2</v>
      </c>
      <c r="E8" s="17">
        <v>2</v>
      </c>
      <c r="F8" s="17">
        <v>2</v>
      </c>
      <c r="G8" s="17">
        <v>2</v>
      </c>
      <c r="H8" s="17">
        <v>2</v>
      </c>
      <c r="I8" s="17">
        <v>2</v>
      </c>
      <c r="J8" s="18">
        <v>2</v>
      </c>
      <c r="K8" s="6">
        <f>IF(SUM(C8:J8)=0,"",IF(SUM(E8:H8)=0,0,AVERAGE(E8:H8)))</f>
        <v>2</v>
      </c>
      <c r="L8" s="7">
        <f t="shared" ref="L8:L36" si="0">IF(SUM(C8:J8)=0,"",IF(SUM(C8:J8)=0,0,AVERAGE(C8:J8)))</f>
        <v>2</v>
      </c>
      <c r="M8" s="8">
        <f t="shared" ref="M8:M36" si="1">IF(SUM(C8:J8)=0,"",IF(SUM(C8,E8,I8)=0,0,AVERAGE(C8,E8,I8)))</f>
        <v>2</v>
      </c>
      <c r="N8" s="9">
        <f>IF(SUM(C8:J8)=0,"",M8)</f>
        <v>2</v>
      </c>
      <c r="O8" s="7" t="str">
        <f t="shared" ref="O8:Q36" si="2">IF(N8="","",IF(N8&lt;0.5,"НС",IF(N8&lt;=1,"ЧС",IF(N8&lt;=2,"С"))))</f>
        <v>С</v>
      </c>
      <c r="P8" s="7">
        <f t="shared" ref="P8:P36" si="3">IF(SUM(C8:J8)=0,"",IF(SUM(D8:F8)=0,0,AVERAGE(D8:F8)))</f>
        <v>2</v>
      </c>
      <c r="Q8" s="7" t="str">
        <f t="shared" si="2"/>
        <v>С</v>
      </c>
      <c r="R8" s="7">
        <f t="shared" ref="R8:R36" si="4">IF(SUM(C8:J8)=0,"",IF(SUM(C8,F8,J8)=0,0,AVERAGE(C8,F8,J8)))</f>
        <v>2</v>
      </c>
      <c r="S8" s="7" t="str">
        <f t="shared" ref="S8:S36" si="5">IF(R8="","",IF(R8&lt;0.5,"НС",IF(R8&lt;=1,"ЧС",IF(R8&lt;=2,"С"))))</f>
        <v>С</v>
      </c>
      <c r="T8" s="7">
        <f t="shared" ref="T8:T36" si="6">IF(SUM(C8:J8)=0,"",IF(SUM(G8:I8)=0,0,AVERAGE(G8:I8)))</f>
        <v>2</v>
      </c>
      <c r="U8" s="8" t="str">
        <f t="shared" ref="U8:U36" si="7">IF(T8="","",IF(T8&lt;0.5,"НС",IF(T8&lt;=1,"ЧС",IF(T8&lt;=2,"С"))))</f>
        <v>С</v>
      </c>
      <c r="V8" s="23">
        <v>1</v>
      </c>
      <c r="W8" s="17">
        <v>2</v>
      </c>
      <c r="X8" s="17">
        <v>2</v>
      </c>
      <c r="Y8" s="17">
        <v>2</v>
      </c>
      <c r="Z8" s="17">
        <v>2</v>
      </c>
      <c r="AA8" s="17">
        <v>1</v>
      </c>
      <c r="AB8" s="17">
        <v>2</v>
      </c>
      <c r="AC8" s="18">
        <v>2</v>
      </c>
      <c r="AD8" s="6">
        <f t="shared" ref="AD8:AD36" si="8">IF(SUM(V8:AC8)=0,"",IF(SUM(X8:AA8)=0,0,AVERAGE(X8:AA8)))</f>
        <v>1.75</v>
      </c>
      <c r="AE8" s="7">
        <f t="shared" ref="AE8:AE36" si="9">IF(SUM(V8:AC8)=0,"",IF(SUM(V8:AC8)=0,0,AVERAGE(V8:AC8)))</f>
        <v>1.75</v>
      </c>
      <c r="AF8" s="8">
        <f t="shared" ref="AF8:AF36" si="10">IF(SUM(V8:AC8)=0,"",IF(SUM(V8,X8,AB8)=0,0,AVERAGE(V8,X8,AB8)))</f>
        <v>1.6666666666666667</v>
      </c>
      <c r="AG8" s="9">
        <f t="shared" ref="AG8:AG36" si="11">IF(SUM(V8:AC8)=0,"",AF8)</f>
        <v>1.6666666666666667</v>
      </c>
      <c r="AH8" s="7" t="str">
        <f t="shared" ref="AH8:AH36" si="12">IF(AG8="","",IF(AG8&lt;0.5,"НС",IF(AG8&lt;=1,"ЧС",IF(AG8&lt;=2,"С"))))</f>
        <v>С</v>
      </c>
      <c r="AI8" s="7">
        <f t="shared" ref="AI8:AI36" si="13">IF(SUM(V8:AC8)=0,"",IF(SUM(W8:Y8)=0,0,AVERAGE(W8:Y8)))</f>
        <v>2</v>
      </c>
      <c r="AJ8" s="7" t="str">
        <f t="shared" ref="AJ8:AJ36" si="14">IF(AI8="","",IF(AI8&lt;0.5,"НС",IF(AI8&lt;=1,"ЧС",IF(AI8&lt;=2,"С"))))</f>
        <v>С</v>
      </c>
      <c r="AK8" s="7">
        <f t="shared" ref="AK8:AK36" si="15">IF(SUM(V8:AC8)=0,"",IF(SUM(V8,Y8,AC8)=0,0,AVERAGE(V8,Y8,AC8)))</f>
        <v>1.6666666666666667</v>
      </c>
      <c r="AL8" s="7" t="str">
        <f t="shared" ref="AL8:AL36" si="16">IF(AK8="","",IF(AK8&lt;0.5,"НС",IF(AK8&lt;=1,"ЧС",IF(AK8&lt;=2,"С"))))</f>
        <v>С</v>
      </c>
      <c r="AM8" s="7">
        <f t="shared" ref="AM8:AM36" si="17">IF(SUM(V8:AC8)=0,"",IF(SUM(Z8:AB8)=0,0,AVERAGE(Z8:AB8)))</f>
        <v>1.6666666666666667</v>
      </c>
      <c r="AN8" s="34" t="str">
        <f t="shared" ref="AN8:AN36" si="18">IF(AM8="","",IF(AM8&lt;0.5,"НС",IF(AM8&lt;=1,"ЧС",IF(AM8&lt;=2,"С"))))</f>
        <v>С</v>
      </c>
      <c r="AO8" s="60" t="str">
        <f t="shared" ref="AO8:AO36" si="19">IF(AND(SUM(C8:J8)=0,SUM(V8:AC8)=0),"",IF(B8="","",IF(AG8&lt;N8,"снижение",IF(AG8=N8,"стабильно",IF(AG8&gt;N8,"повышение")))))</f>
        <v>снижение</v>
      </c>
      <c r="AP8" s="59" t="str">
        <f t="shared" ref="AP8:AP36" si="20">IF(AND(SUM(C8:J8)=0,SUM(V8:AC8)=0),"",IF(AI8&lt;P8,"снижение",IF(AI8=P8,"стабильно",IF(AI8&gt;P8,"повышение"))))</f>
        <v>стабильно</v>
      </c>
      <c r="AQ8" s="59" t="str">
        <f t="shared" ref="AQ8:AQ36" si="21">IF(AND(SUM(C8:J8)=0,SUM(V8:AC8)=0),"",IF(AK8&lt;R8,"снижение",IF(AK8=R8,"стабильно",IF(AK8&gt;R8,"повышение"))))</f>
        <v>снижение</v>
      </c>
      <c r="AR8" s="61" t="str">
        <f t="shared" ref="AR8:AR36" si="22">IF(AND(SUM(C8:J8)=0,SUM(V8:AC8)=0),"",IF(AM8&lt;T8,"снижение",IF(AM8=T8,"стабильно",IF(AM8&gt;T8,"повышение"))))</f>
        <v>снижение</v>
      </c>
    </row>
    <row r="9" spans="1:44" x14ac:dyDescent="0.25">
      <c r="A9" s="10">
        <v>3</v>
      </c>
      <c r="B9" s="15" t="s">
        <v>75</v>
      </c>
      <c r="C9" s="16">
        <v>2</v>
      </c>
      <c r="D9" s="17">
        <v>2</v>
      </c>
      <c r="E9" s="17">
        <v>2</v>
      </c>
      <c r="F9" s="17">
        <v>2</v>
      </c>
      <c r="G9" s="17">
        <v>2</v>
      </c>
      <c r="H9" s="17">
        <v>2</v>
      </c>
      <c r="I9" s="17">
        <v>2</v>
      </c>
      <c r="J9" s="18">
        <v>2</v>
      </c>
      <c r="K9" s="6">
        <f t="shared" ref="K9:K36" si="23">IF(SUM(C9:J9)=0,"",IF(SUM(E9:H9)=0,0,AVERAGE(E9:H9)))</f>
        <v>2</v>
      </c>
      <c r="L9" s="7">
        <f t="shared" si="0"/>
        <v>2</v>
      </c>
      <c r="M9" s="8">
        <f t="shared" si="1"/>
        <v>2</v>
      </c>
      <c r="N9" s="9">
        <f>IF(SUM(C9:J9)=0,"",M9)</f>
        <v>2</v>
      </c>
      <c r="O9" s="7" t="str">
        <f t="shared" si="2"/>
        <v>С</v>
      </c>
      <c r="P9" s="7">
        <f t="shared" si="3"/>
        <v>2</v>
      </c>
      <c r="Q9" s="7" t="str">
        <f t="shared" si="2"/>
        <v>С</v>
      </c>
      <c r="R9" s="7">
        <f t="shared" si="4"/>
        <v>2</v>
      </c>
      <c r="S9" s="7" t="str">
        <f t="shared" si="5"/>
        <v>С</v>
      </c>
      <c r="T9" s="7">
        <f t="shared" si="6"/>
        <v>2</v>
      </c>
      <c r="U9" s="8" t="str">
        <f t="shared" si="7"/>
        <v>С</v>
      </c>
      <c r="V9" s="23">
        <v>2</v>
      </c>
      <c r="W9" s="17">
        <v>2</v>
      </c>
      <c r="X9" s="17">
        <v>2</v>
      </c>
      <c r="Y9" s="17">
        <v>2</v>
      </c>
      <c r="Z9" s="17">
        <v>2</v>
      </c>
      <c r="AA9" s="17">
        <v>2</v>
      </c>
      <c r="AB9" s="17">
        <v>2</v>
      </c>
      <c r="AC9" s="18">
        <v>2</v>
      </c>
      <c r="AD9" s="6">
        <f t="shared" si="8"/>
        <v>2</v>
      </c>
      <c r="AE9" s="7">
        <f t="shared" si="9"/>
        <v>2</v>
      </c>
      <c r="AF9" s="8">
        <f t="shared" si="10"/>
        <v>2</v>
      </c>
      <c r="AG9" s="9">
        <f t="shared" si="11"/>
        <v>2</v>
      </c>
      <c r="AH9" s="7" t="str">
        <f t="shared" si="12"/>
        <v>С</v>
      </c>
      <c r="AI9" s="7">
        <f t="shared" si="13"/>
        <v>2</v>
      </c>
      <c r="AJ9" s="7" t="str">
        <f t="shared" si="14"/>
        <v>С</v>
      </c>
      <c r="AK9" s="7">
        <f t="shared" si="15"/>
        <v>2</v>
      </c>
      <c r="AL9" s="7" t="str">
        <f t="shared" si="16"/>
        <v>С</v>
      </c>
      <c r="AM9" s="7">
        <f t="shared" si="17"/>
        <v>2</v>
      </c>
      <c r="AN9" s="34" t="str">
        <f t="shared" si="18"/>
        <v>С</v>
      </c>
      <c r="AO9" s="60" t="str">
        <f t="shared" si="19"/>
        <v>стабильно</v>
      </c>
      <c r="AP9" s="59" t="str">
        <f t="shared" si="20"/>
        <v>стабильно</v>
      </c>
      <c r="AQ9" s="59" t="str">
        <f t="shared" si="21"/>
        <v>стабильно</v>
      </c>
      <c r="AR9" s="61" t="str">
        <f t="shared" si="22"/>
        <v>стабильно</v>
      </c>
    </row>
    <row r="10" spans="1:44" x14ac:dyDescent="0.25">
      <c r="A10" s="10">
        <v>4</v>
      </c>
      <c r="B10" s="15" t="s">
        <v>76</v>
      </c>
      <c r="C10" s="16">
        <v>2</v>
      </c>
      <c r="D10" s="17">
        <v>2</v>
      </c>
      <c r="E10" s="17">
        <v>2</v>
      </c>
      <c r="F10" s="17">
        <v>2</v>
      </c>
      <c r="G10" s="17">
        <v>2</v>
      </c>
      <c r="H10" s="17">
        <v>2</v>
      </c>
      <c r="I10" s="17">
        <v>2</v>
      </c>
      <c r="J10" s="18">
        <v>2</v>
      </c>
      <c r="K10" s="6">
        <f t="shared" si="23"/>
        <v>2</v>
      </c>
      <c r="L10" s="7">
        <f t="shared" si="0"/>
        <v>2</v>
      </c>
      <c r="M10" s="8">
        <f t="shared" si="1"/>
        <v>2</v>
      </c>
      <c r="N10" s="9">
        <f t="shared" ref="N10:N36" si="24">IF(SUM(C10:J10)=0,"",M10)</f>
        <v>2</v>
      </c>
      <c r="O10" s="7" t="str">
        <f t="shared" si="2"/>
        <v>С</v>
      </c>
      <c r="P10" s="7">
        <f t="shared" si="3"/>
        <v>2</v>
      </c>
      <c r="Q10" s="7" t="str">
        <f t="shared" si="2"/>
        <v>С</v>
      </c>
      <c r="R10" s="7">
        <f t="shared" si="4"/>
        <v>2</v>
      </c>
      <c r="S10" s="7" t="str">
        <f t="shared" si="5"/>
        <v>С</v>
      </c>
      <c r="T10" s="7">
        <f t="shared" si="6"/>
        <v>2</v>
      </c>
      <c r="U10" s="8" t="str">
        <f t="shared" si="7"/>
        <v>С</v>
      </c>
      <c r="V10" s="23">
        <v>0</v>
      </c>
      <c r="W10" s="17">
        <v>2</v>
      </c>
      <c r="X10" s="17">
        <v>2</v>
      </c>
      <c r="Y10" s="17">
        <v>0</v>
      </c>
      <c r="Z10" s="17">
        <v>2</v>
      </c>
      <c r="AA10" s="17">
        <v>2</v>
      </c>
      <c r="AB10" s="17">
        <v>2</v>
      </c>
      <c r="AC10" s="18">
        <v>0</v>
      </c>
      <c r="AD10" s="6">
        <f t="shared" si="8"/>
        <v>1.5</v>
      </c>
      <c r="AE10" s="7">
        <f t="shared" si="9"/>
        <v>1.25</v>
      </c>
      <c r="AF10" s="8">
        <f t="shared" si="10"/>
        <v>1.3333333333333333</v>
      </c>
      <c r="AG10" s="9">
        <f t="shared" si="11"/>
        <v>1.3333333333333333</v>
      </c>
      <c r="AH10" s="7" t="str">
        <f t="shared" si="12"/>
        <v>С</v>
      </c>
      <c r="AI10" s="7">
        <f t="shared" si="13"/>
        <v>1.3333333333333333</v>
      </c>
      <c r="AJ10" s="7" t="str">
        <f t="shared" si="14"/>
        <v>С</v>
      </c>
      <c r="AK10" s="7">
        <f t="shared" si="15"/>
        <v>0</v>
      </c>
      <c r="AL10" s="7" t="str">
        <f t="shared" si="16"/>
        <v>НС</v>
      </c>
      <c r="AM10" s="7">
        <f t="shared" si="17"/>
        <v>2</v>
      </c>
      <c r="AN10" s="34" t="str">
        <f t="shared" si="18"/>
        <v>С</v>
      </c>
      <c r="AO10" s="60" t="str">
        <f t="shared" si="19"/>
        <v>снижение</v>
      </c>
      <c r="AP10" s="59" t="str">
        <f t="shared" si="20"/>
        <v>снижение</v>
      </c>
      <c r="AQ10" s="59" t="str">
        <f t="shared" si="21"/>
        <v>снижение</v>
      </c>
      <c r="AR10" s="61" t="str">
        <f t="shared" si="22"/>
        <v>стабильно</v>
      </c>
    </row>
    <row r="11" spans="1:44" x14ac:dyDescent="0.25">
      <c r="A11" s="10">
        <v>5</v>
      </c>
      <c r="B11" s="15" t="s">
        <v>77</v>
      </c>
      <c r="C11" s="16">
        <v>1</v>
      </c>
      <c r="D11" s="17">
        <v>0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8">
        <v>1</v>
      </c>
      <c r="K11" s="6">
        <f t="shared" si="23"/>
        <v>1</v>
      </c>
      <c r="L11" s="7">
        <f t="shared" si="0"/>
        <v>0.875</v>
      </c>
      <c r="M11" s="8">
        <f t="shared" si="1"/>
        <v>1</v>
      </c>
      <c r="N11" s="9">
        <f t="shared" si="24"/>
        <v>1</v>
      </c>
      <c r="O11" s="7" t="str">
        <f t="shared" si="2"/>
        <v>ЧС</v>
      </c>
      <c r="P11" s="7">
        <f t="shared" si="3"/>
        <v>0.66666666666666663</v>
      </c>
      <c r="Q11" s="7" t="str">
        <f t="shared" si="2"/>
        <v>ЧС</v>
      </c>
      <c r="R11" s="7">
        <f t="shared" si="4"/>
        <v>1</v>
      </c>
      <c r="S11" s="7" t="str">
        <f t="shared" si="5"/>
        <v>ЧС</v>
      </c>
      <c r="T11" s="7">
        <f t="shared" si="6"/>
        <v>1</v>
      </c>
      <c r="U11" s="8" t="str">
        <f t="shared" si="7"/>
        <v>ЧС</v>
      </c>
      <c r="V11" s="23">
        <v>2</v>
      </c>
      <c r="W11" s="17">
        <v>2</v>
      </c>
      <c r="X11" s="17">
        <v>1</v>
      </c>
      <c r="Y11" s="17">
        <v>2</v>
      </c>
      <c r="Z11" s="17">
        <v>1</v>
      </c>
      <c r="AA11" s="17">
        <v>2</v>
      </c>
      <c r="AB11" s="17">
        <v>1</v>
      </c>
      <c r="AC11" s="18">
        <v>1</v>
      </c>
      <c r="AD11" s="6">
        <f t="shared" si="8"/>
        <v>1.5</v>
      </c>
      <c r="AE11" s="7">
        <f t="shared" si="9"/>
        <v>1.5</v>
      </c>
      <c r="AF11" s="8">
        <f t="shared" si="10"/>
        <v>1.3333333333333333</v>
      </c>
      <c r="AG11" s="9">
        <f t="shared" si="11"/>
        <v>1.3333333333333333</v>
      </c>
      <c r="AH11" s="7" t="str">
        <f t="shared" si="12"/>
        <v>С</v>
      </c>
      <c r="AI11" s="7">
        <f t="shared" si="13"/>
        <v>1.6666666666666667</v>
      </c>
      <c r="AJ11" s="7" t="str">
        <f t="shared" si="14"/>
        <v>С</v>
      </c>
      <c r="AK11" s="7">
        <f t="shared" si="15"/>
        <v>1.6666666666666667</v>
      </c>
      <c r="AL11" s="7" t="str">
        <f t="shared" si="16"/>
        <v>С</v>
      </c>
      <c r="AM11" s="7">
        <f t="shared" si="17"/>
        <v>1.3333333333333333</v>
      </c>
      <c r="AN11" s="34" t="str">
        <f t="shared" si="18"/>
        <v>С</v>
      </c>
      <c r="AO11" s="60" t="str">
        <f t="shared" si="19"/>
        <v>повышение</v>
      </c>
      <c r="AP11" s="59" t="str">
        <f t="shared" si="20"/>
        <v>повышение</v>
      </c>
      <c r="AQ11" s="59" t="str">
        <f t="shared" si="21"/>
        <v>повышение</v>
      </c>
      <c r="AR11" s="61" t="str">
        <f t="shared" si="22"/>
        <v>повышение</v>
      </c>
    </row>
    <row r="12" spans="1:44" x14ac:dyDescent="0.25">
      <c r="A12" s="10">
        <v>6</v>
      </c>
      <c r="B12" s="15"/>
      <c r="C12" s="16"/>
      <c r="D12" s="17"/>
      <c r="E12" s="17"/>
      <c r="F12" s="17"/>
      <c r="G12" s="17"/>
      <c r="H12" s="17"/>
      <c r="I12" s="17"/>
      <c r="J12" s="18"/>
      <c r="K12" s="6" t="str">
        <f t="shared" si="23"/>
        <v/>
      </c>
      <c r="L12" s="7" t="str">
        <f t="shared" si="0"/>
        <v/>
      </c>
      <c r="M12" s="8" t="str">
        <f t="shared" si="1"/>
        <v/>
      </c>
      <c r="N12" s="9" t="str">
        <f t="shared" si="24"/>
        <v/>
      </c>
      <c r="O12" s="7" t="str">
        <f t="shared" si="2"/>
        <v/>
      </c>
      <c r="P12" s="7" t="str">
        <f t="shared" si="3"/>
        <v/>
      </c>
      <c r="Q12" s="7" t="str">
        <f t="shared" si="2"/>
        <v/>
      </c>
      <c r="R12" s="7" t="str">
        <f t="shared" si="4"/>
        <v/>
      </c>
      <c r="S12" s="7" t="str">
        <f t="shared" si="5"/>
        <v/>
      </c>
      <c r="T12" s="7" t="str">
        <f t="shared" si="6"/>
        <v/>
      </c>
      <c r="U12" s="8" t="str">
        <f t="shared" si="7"/>
        <v/>
      </c>
      <c r="V12" s="23"/>
      <c r="W12" s="17"/>
      <c r="X12" s="17"/>
      <c r="Y12" s="17"/>
      <c r="Z12" s="17"/>
      <c r="AA12" s="17"/>
      <c r="AB12" s="17"/>
      <c r="AC12" s="18"/>
      <c r="AD12" s="6" t="str">
        <f t="shared" si="8"/>
        <v/>
      </c>
      <c r="AE12" s="7" t="str">
        <f t="shared" si="9"/>
        <v/>
      </c>
      <c r="AF12" s="8" t="str">
        <f t="shared" si="10"/>
        <v/>
      </c>
      <c r="AG12" s="9" t="str">
        <f t="shared" si="11"/>
        <v/>
      </c>
      <c r="AH12" s="7" t="str">
        <f t="shared" si="12"/>
        <v/>
      </c>
      <c r="AI12" s="7" t="str">
        <f t="shared" si="13"/>
        <v/>
      </c>
      <c r="AJ12" s="7" t="str">
        <f t="shared" si="14"/>
        <v/>
      </c>
      <c r="AK12" s="7" t="str">
        <f t="shared" si="15"/>
        <v/>
      </c>
      <c r="AL12" s="7" t="str">
        <f t="shared" si="16"/>
        <v/>
      </c>
      <c r="AM12" s="7" t="str">
        <f t="shared" si="17"/>
        <v/>
      </c>
      <c r="AN12" s="34" t="str">
        <f t="shared" si="18"/>
        <v/>
      </c>
      <c r="AO12" s="60" t="str">
        <f t="shared" si="19"/>
        <v/>
      </c>
      <c r="AP12" s="59" t="str">
        <f t="shared" si="20"/>
        <v/>
      </c>
      <c r="AQ12" s="59" t="str">
        <f t="shared" si="21"/>
        <v/>
      </c>
      <c r="AR12" s="61" t="str">
        <f t="shared" si="22"/>
        <v/>
      </c>
    </row>
    <row r="13" spans="1:44" x14ac:dyDescent="0.25">
      <c r="A13" s="10">
        <v>7</v>
      </c>
      <c r="B13" s="15"/>
      <c r="C13" s="16"/>
      <c r="D13" s="17"/>
      <c r="E13" s="17"/>
      <c r="F13" s="17"/>
      <c r="G13" s="17"/>
      <c r="H13" s="17"/>
      <c r="I13" s="17"/>
      <c r="J13" s="18"/>
      <c r="K13" s="6" t="str">
        <f t="shared" si="23"/>
        <v/>
      </c>
      <c r="L13" s="7" t="str">
        <f t="shared" si="0"/>
        <v/>
      </c>
      <c r="M13" s="8" t="str">
        <f t="shared" si="1"/>
        <v/>
      </c>
      <c r="N13" s="9" t="str">
        <f t="shared" si="24"/>
        <v/>
      </c>
      <c r="O13" s="7" t="str">
        <f t="shared" si="2"/>
        <v/>
      </c>
      <c r="P13" s="7" t="str">
        <f t="shared" si="3"/>
        <v/>
      </c>
      <c r="Q13" s="7" t="str">
        <f t="shared" si="2"/>
        <v/>
      </c>
      <c r="R13" s="7" t="str">
        <f t="shared" si="4"/>
        <v/>
      </c>
      <c r="S13" s="7" t="str">
        <f t="shared" si="5"/>
        <v/>
      </c>
      <c r="T13" s="7" t="str">
        <f t="shared" si="6"/>
        <v/>
      </c>
      <c r="U13" s="8" t="str">
        <f t="shared" si="7"/>
        <v/>
      </c>
      <c r="V13" s="23"/>
      <c r="W13" s="17"/>
      <c r="X13" s="17"/>
      <c r="Y13" s="17"/>
      <c r="Z13" s="17"/>
      <c r="AA13" s="17"/>
      <c r="AB13" s="17"/>
      <c r="AC13" s="18"/>
      <c r="AD13" s="6" t="str">
        <f t="shared" si="8"/>
        <v/>
      </c>
      <c r="AE13" s="7" t="str">
        <f t="shared" si="9"/>
        <v/>
      </c>
      <c r="AF13" s="8" t="str">
        <f t="shared" si="10"/>
        <v/>
      </c>
      <c r="AG13" s="9" t="str">
        <f t="shared" si="11"/>
        <v/>
      </c>
      <c r="AH13" s="7" t="str">
        <f t="shared" si="12"/>
        <v/>
      </c>
      <c r="AI13" s="7" t="str">
        <f t="shared" si="13"/>
        <v/>
      </c>
      <c r="AJ13" s="7" t="str">
        <f t="shared" si="14"/>
        <v/>
      </c>
      <c r="AK13" s="7" t="str">
        <f t="shared" si="15"/>
        <v/>
      </c>
      <c r="AL13" s="7" t="str">
        <f t="shared" si="16"/>
        <v/>
      </c>
      <c r="AM13" s="7" t="str">
        <f t="shared" si="17"/>
        <v/>
      </c>
      <c r="AN13" s="34" t="str">
        <f t="shared" si="18"/>
        <v/>
      </c>
      <c r="AO13" s="60" t="str">
        <f t="shared" si="19"/>
        <v/>
      </c>
      <c r="AP13" s="59" t="str">
        <f t="shared" si="20"/>
        <v/>
      </c>
      <c r="AQ13" s="59" t="str">
        <f t="shared" si="21"/>
        <v/>
      </c>
      <c r="AR13" s="61" t="str">
        <f t="shared" si="22"/>
        <v/>
      </c>
    </row>
    <row r="14" spans="1:44" x14ac:dyDescent="0.25">
      <c r="A14" s="10">
        <v>8</v>
      </c>
      <c r="B14" s="15"/>
      <c r="C14" s="16"/>
      <c r="D14" s="17"/>
      <c r="E14" s="17"/>
      <c r="F14" s="17"/>
      <c r="G14" s="17"/>
      <c r="H14" s="17"/>
      <c r="I14" s="17"/>
      <c r="J14" s="18"/>
      <c r="K14" s="6" t="str">
        <f t="shared" si="23"/>
        <v/>
      </c>
      <c r="L14" s="7" t="str">
        <f t="shared" si="0"/>
        <v/>
      </c>
      <c r="M14" s="8" t="str">
        <f t="shared" si="1"/>
        <v/>
      </c>
      <c r="N14" s="9" t="str">
        <f t="shared" si="24"/>
        <v/>
      </c>
      <c r="O14" s="7" t="str">
        <f t="shared" si="2"/>
        <v/>
      </c>
      <c r="P14" s="7" t="str">
        <f t="shared" si="3"/>
        <v/>
      </c>
      <c r="Q14" s="7" t="str">
        <f t="shared" si="2"/>
        <v/>
      </c>
      <c r="R14" s="7" t="str">
        <f t="shared" si="4"/>
        <v/>
      </c>
      <c r="S14" s="7" t="str">
        <f t="shared" si="5"/>
        <v/>
      </c>
      <c r="T14" s="7" t="str">
        <f t="shared" si="6"/>
        <v/>
      </c>
      <c r="U14" s="8" t="str">
        <f t="shared" si="7"/>
        <v/>
      </c>
      <c r="V14" s="23"/>
      <c r="W14" s="17"/>
      <c r="X14" s="17"/>
      <c r="Y14" s="17"/>
      <c r="Z14" s="17"/>
      <c r="AA14" s="17"/>
      <c r="AB14" s="17"/>
      <c r="AC14" s="18"/>
      <c r="AD14" s="6" t="str">
        <f t="shared" si="8"/>
        <v/>
      </c>
      <c r="AE14" s="7" t="str">
        <f t="shared" si="9"/>
        <v/>
      </c>
      <c r="AF14" s="8" t="str">
        <f t="shared" si="10"/>
        <v/>
      </c>
      <c r="AG14" s="9" t="str">
        <f t="shared" si="11"/>
        <v/>
      </c>
      <c r="AH14" s="7" t="str">
        <f t="shared" si="12"/>
        <v/>
      </c>
      <c r="AI14" s="7" t="str">
        <f t="shared" si="13"/>
        <v/>
      </c>
      <c r="AJ14" s="7" t="str">
        <f t="shared" si="14"/>
        <v/>
      </c>
      <c r="AK14" s="7" t="str">
        <f t="shared" si="15"/>
        <v/>
      </c>
      <c r="AL14" s="7" t="str">
        <f t="shared" si="16"/>
        <v/>
      </c>
      <c r="AM14" s="7" t="str">
        <f t="shared" si="17"/>
        <v/>
      </c>
      <c r="AN14" s="34" t="str">
        <f t="shared" si="18"/>
        <v/>
      </c>
      <c r="AO14" s="60" t="str">
        <f t="shared" si="19"/>
        <v/>
      </c>
      <c r="AP14" s="59" t="str">
        <f t="shared" si="20"/>
        <v/>
      </c>
      <c r="AQ14" s="59" t="str">
        <f t="shared" si="21"/>
        <v/>
      </c>
      <c r="AR14" s="61" t="str">
        <f t="shared" si="22"/>
        <v/>
      </c>
    </row>
    <row r="15" spans="1:44" x14ac:dyDescent="0.25">
      <c r="A15" s="10">
        <v>9</v>
      </c>
      <c r="B15" s="15"/>
      <c r="C15" s="16"/>
      <c r="D15" s="17"/>
      <c r="E15" s="17"/>
      <c r="F15" s="17"/>
      <c r="G15" s="17"/>
      <c r="H15" s="17"/>
      <c r="I15" s="17"/>
      <c r="J15" s="18"/>
      <c r="K15" s="6" t="str">
        <f t="shared" si="23"/>
        <v/>
      </c>
      <c r="L15" s="7" t="str">
        <f t="shared" si="0"/>
        <v/>
      </c>
      <c r="M15" s="8" t="str">
        <f t="shared" si="1"/>
        <v/>
      </c>
      <c r="N15" s="9" t="str">
        <f t="shared" si="24"/>
        <v/>
      </c>
      <c r="O15" s="7" t="str">
        <f t="shared" si="2"/>
        <v/>
      </c>
      <c r="P15" s="7" t="str">
        <f t="shared" si="3"/>
        <v/>
      </c>
      <c r="Q15" s="7" t="str">
        <f t="shared" si="2"/>
        <v/>
      </c>
      <c r="R15" s="7" t="str">
        <f t="shared" si="4"/>
        <v/>
      </c>
      <c r="S15" s="7" t="str">
        <f t="shared" si="5"/>
        <v/>
      </c>
      <c r="T15" s="7" t="str">
        <f t="shared" si="6"/>
        <v/>
      </c>
      <c r="U15" s="8" t="str">
        <f t="shared" si="7"/>
        <v/>
      </c>
      <c r="V15" s="23"/>
      <c r="W15" s="17"/>
      <c r="X15" s="17"/>
      <c r="Y15" s="17"/>
      <c r="Z15" s="17"/>
      <c r="AA15" s="17"/>
      <c r="AB15" s="17"/>
      <c r="AC15" s="18"/>
      <c r="AD15" s="6" t="str">
        <f t="shared" si="8"/>
        <v/>
      </c>
      <c r="AE15" s="7" t="str">
        <f t="shared" si="9"/>
        <v/>
      </c>
      <c r="AF15" s="8" t="str">
        <f t="shared" si="10"/>
        <v/>
      </c>
      <c r="AG15" s="9" t="str">
        <f t="shared" si="11"/>
        <v/>
      </c>
      <c r="AH15" s="7" t="str">
        <f t="shared" si="12"/>
        <v/>
      </c>
      <c r="AI15" s="7" t="str">
        <f t="shared" si="13"/>
        <v/>
      </c>
      <c r="AJ15" s="7" t="str">
        <f t="shared" si="14"/>
        <v/>
      </c>
      <c r="AK15" s="7" t="str">
        <f t="shared" si="15"/>
        <v/>
      </c>
      <c r="AL15" s="7" t="str">
        <f t="shared" si="16"/>
        <v/>
      </c>
      <c r="AM15" s="7" t="str">
        <f t="shared" si="17"/>
        <v/>
      </c>
      <c r="AN15" s="34" t="str">
        <f t="shared" si="18"/>
        <v/>
      </c>
      <c r="AO15" s="60" t="str">
        <f t="shared" si="19"/>
        <v/>
      </c>
      <c r="AP15" s="59" t="str">
        <f t="shared" si="20"/>
        <v/>
      </c>
      <c r="AQ15" s="59" t="str">
        <f t="shared" si="21"/>
        <v/>
      </c>
      <c r="AR15" s="61" t="str">
        <f t="shared" si="22"/>
        <v/>
      </c>
    </row>
    <row r="16" spans="1:44" x14ac:dyDescent="0.25">
      <c r="A16" s="10">
        <v>10</v>
      </c>
      <c r="B16" s="15"/>
      <c r="C16" s="16"/>
      <c r="D16" s="17"/>
      <c r="E16" s="17"/>
      <c r="F16" s="17"/>
      <c r="G16" s="17"/>
      <c r="H16" s="17"/>
      <c r="I16" s="17"/>
      <c r="J16" s="18"/>
      <c r="K16" s="6" t="str">
        <f t="shared" si="23"/>
        <v/>
      </c>
      <c r="L16" s="7" t="str">
        <f t="shared" si="0"/>
        <v/>
      </c>
      <c r="M16" s="8" t="str">
        <f t="shared" si="1"/>
        <v/>
      </c>
      <c r="N16" s="9" t="str">
        <f t="shared" si="24"/>
        <v/>
      </c>
      <c r="O16" s="7" t="str">
        <f t="shared" si="2"/>
        <v/>
      </c>
      <c r="P16" s="7" t="str">
        <f t="shared" si="3"/>
        <v/>
      </c>
      <c r="Q16" s="7" t="str">
        <f t="shared" si="2"/>
        <v/>
      </c>
      <c r="R16" s="7" t="str">
        <f t="shared" si="4"/>
        <v/>
      </c>
      <c r="S16" s="7" t="str">
        <f t="shared" si="5"/>
        <v/>
      </c>
      <c r="T16" s="7" t="str">
        <f t="shared" si="6"/>
        <v/>
      </c>
      <c r="U16" s="8" t="str">
        <f t="shared" si="7"/>
        <v/>
      </c>
      <c r="V16" s="23"/>
      <c r="W16" s="17"/>
      <c r="X16" s="17"/>
      <c r="Y16" s="17"/>
      <c r="Z16" s="17"/>
      <c r="AA16" s="17"/>
      <c r="AB16" s="17"/>
      <c r="AC16" s="18"/>
      <c r="AD16" s="6" t="str">
        <f t="shared" si="8"/>
        <v/>
      </c>
      <c r="AE16" s="7" t="str">
        <f t="shared" si="9"/>
        <v/>
      </c>
      <c r="AF16" s="8" t="str">
        <f t="shared" si="10"/>
        <v/>
      </c>
      <c r="AG16" s="9" t="str">
        <f t="shared" si="11"/>
        <v/>
      </c>
      <c r="AH16" s="7" t="str">
        <f t="shared" si="12"/>
        <v/>
      </c>
      <c r="AI16" s="7" t="str">
        <f t="shared" si="13"/>
        <v/>
      </c>
      <c r="AJ16" s="7" t="str">
        <f t="shared" si="14"/>
        <v/>
      </c>
      <c r="AK16" s="7" t="str">
        <f t="shared" si="15"/>
        <v/>
      </c>
      <c r="AL16" s="7" t="str">
        <f t="shared" si="16"/>
        <v/>
      </c>
      <c r="AM16" s="7" t="str">
        <f t="shared" si="17"/>
        <v/>
      </c>
      <c r="AN16" s="34" t="str">
        <f t="shared" si="18"/>
        <v/>
      </c>
      <c r="AO16" s="60" t="str">
        <f t="shared" si="19"/>
        <v/>
      </c>
      <c r="AP16" s="59" t="str">
        <f t="shared" si="20"/>
        <v/>
      </c>
      <c r="AQ16" s="59" t="str">
        <f t="shared" si="21"/>
        <v/>
      </c>
      <c r="AR16" s="61" t="str">
        <f t="shared" si="22"/>
        <v/>
      </c>
    </row>
    <row r="17" spans="1:44" x14ac:dyDescent="0.25">
      <c r="A17" s="10">
        <v>11</v>
      </c>
      <c r="B17" s="15"/>
      <c r="C17" s="16"/>
      <c r="D17" s="17"/>
      <c r="E17" s="17"/>
      <c r="F17" s="17"/>
      <c r="G17" s="17"/>
      <c r="H17" s="17"/>
      <c r="I17" s="17"/>
      <c r="J17" s="18"/>
      <c r="K17" s="6" t="str">
        <f t="shared" si="23"/>
        <v/>
      </c>
      <c r="L17" s="7" t="str">
        <f t="shared" si="0"/>
        <v/>
      </c>
      <c r="M17" s="8" t="str">
        <f t="shared" si="1"/>
        <v/>
      </c>
      <c r="N17" s="9" t="str">
        <f t="shared" si="24"/>
        <v/>
      </c>
      <c r="O17" s="7" t="str">
        <f t="shared" si="2"/>
        <v/>
      </c>
      <c r="P17" s="7" t="str">
        <f t="shared" si="3"/>
        <v/>
      </c>
      <c r="Q17" s="7" t="str">
        <f t="shared" si="2"/>
        <v/>
      </c>
      <c r="R17" s="7" t="str">
        <f t="shared" si="4"/>
        <v/>
      </c>
      <c r="S17" s="7" t="str">
        <f t="shared" si="5"/>
        <v/>
      </c>
      <c r="T17" s="7" t="str">
        <f t="shared" si="6"/>
        <v/>
      </c>
      <c r="U17" s="8" t="str">
        <f t="shared" si="7"/>
        <v/>
      </c>
      <c r="V17" s="23"/>
      <c r="W17" s="17"/>
      <c r="X17" s="17"/>
      <c r="Y17" s="17"/>
      <c r="Z17" s="17"/>
      <c r="AA17" s="17"/>
      <c r="AB17" s="17"/>
      <c r="AC17" s="18"/>
      <c r="AD17" s="6" t="str">
        <f t="shared" si="8"/>
        <v/>
      </c>
      <c r="AE17" s="7" t="str">
        <f t="shared" si="9"/>
        <v/>
      </c>
      <c r="AF17" s="8" t="str">
        <f t="shared" si="10"/>
        <v/>
      </c>
      <c r="AG17" s="9" t="str">
        <f t="shared" si="11"/>
        <v/>
      </c>
      <c r="AH17" s="7" t="str">
        <f t="shared" si="12"/>
        <v/>
      </c>
      <c r="AI17" s="7" t="str">
        <f t="shared" si="13"/>
        <v/>
      </c>
      <c r="AJ17" s="7" t="str">
        <f t="shared" si="14"/>
        <v/>
      </c>
      <c r="AK17" s="7" t="str">
        <f t="shared" si="15"/>
        <v/>
      </c>
      <c r="AL17" s="7" t="str">
        <f t="shared" si="16"/>
        <v/>
      </c>
      <c r="AM17" s="7" t="str">
        <f t="shared" si="17"/>
        <v/>
      </c>
      <c r="AN17" s="34" t="str">
        <f t="shared" si="18"/>
        <v/>
      </c>
      <c r="AO17" s="60" t="str">
        <f t="shared" si="19"/>
        <v/>
      </c>
      <c r="AP17" s="59" t="str">
        <f t="shared" si="20"/>
        <v/>
      </c>
      <c r="AQ17" s="59" t="str">
        <f t="shared" si="21"/>
        <v/>
      </c>
      <c r="AR17" s="61" t="str">
        <f t="shared" si="22"/>
        <v/>
      </c>
    </row>
    <row r="18" spans="1:44" x14ac:dyDescent="0.25">
      <c r="A18" s="10">
        <v>12</v>
      </c>
      <c r="B18" s="15"/>
      <c r="C18" s="16"/>
      <c r="D18" s="17"/>
      <c r="E18" s="17"/>
      <c r="F18" s="17"/>
      <c r="G18" s="17"/>
      <c r="H18" s="17"/>
      <c r="I18" s="17"/>
      <c r="J18" s="18"/>
      <c r="K18" s="6" t="str">
        <f t="shared" si="23"/>
        <v/>
      </c>
      <c r="L18" s="7" t="str">
        <f t="shared" si="0"/>
        <v/>
      </c>
      <c r="M18" s="8" t="str">
        <f t="shared" si="1"/>
        <v/>
      </c>
      <c r="N18" s="9" t="str">
        <f t="shared" si="24"/>
        <v/>
      </c>
      <c r="O18" s="7" t="str">
        <f t="shared" si="2"/>
        <v/>
      </c>
      <c r="P18" s="7" t="str">
        <f t="shared" si="3"/>
        <v/>
      </c>
      <c r="Q18" s="7" t="str">
        <f t="shared" si="2"/>
        <v/>
      </c>
      <c r="R18" s="7" t="str">
        <f t="shared" si="4"/>
        <v/>
      </c>
      <c r="S18" s="7" t="str">
        <f t="shared" si="5"/>
        <v/>
      </c>
      <c r="T18" s="7" t="str">
        <f t="shared" si="6"/>
        <v/>
      </c>
      <c r="U18" s="8" t="str">
        <f t="shared" si="7"/>
        <v/>
      </c>
      <c r="V18" s="23"/>
      <c r="W18" s="17"/>
      <c r="X18" s="17"/>
      <c r="Y18" s="17"/>
      <c r="Z18" s="17"/>
      <c r="AA18" s="17"/>
      <c r="AB18" s="17"/>
      <c r="AC18" s="18"/>
      <c r="AD18" s="6" t="str">
        <f t="shared" si="8"/>
        <v/>
      </c>
      <c r="AE18" s="7" t="str">
        <f t="shared" si="9"/>
        <v/>
      </c>
      <c r="AF18" s="8" t="str">
        <f t="shared" si="10"/>
        <v/>
      </c>
      <c r="AG18" s="9" t="str">
        <f t="shared" si="11"/>
        <v/>
      </c>
      <c r="AH18" s="7" t="str">
        <f t="shared" si="12"/>
        <v/>
      </c>
      <c r="AI18" s="7" t="str">
        <f t="shared" si="13"/>
        <v/>
      </c>
      <c r="AJ18" s="7" t="str">
        <f t="shared" si="14"/>
        <v/>
      </c>
      <c r="AK18" s="7" t="str">
        <f t="shared" si="15"/>
        <v/>
      </c>
      <c r="AL18" s="7" t="str">
        <f t="shared" si="16"/>
        <v/>
      </c>
      <c r="AM18" s="7" t="str">
        <f t="shared" si="17"/>
        <v/>
      </c>
      <c r="AN18" s="34" t="str">
        <f t="shared" si="18"/>
        <v/>
      </c>
      <c r="AO18" s="60" t="str">
        <f t="shared" si="19"/>
        <v/>
      </c>
      <c r="AP18" s="59" t="str">
        <f t="shared" si="20"/>
        <v/>
      </c>
      <c r="AQ18" s="59" t="str">
        <f t="shared" si="21"/>
        <v/>
      </c>
      <c r="AR18" s="61" t="str">
        <f t="shared" si="22"/>
        <v/>
      </c>
    </row>
    <row r="19" spans="1:44" x14ac:dyDescent="0.25">
      <c r="A19" s="10">
        <v>13</v>
      </c>
      <c r="B19" s="15"/>
      <c r="C19" s="16"/>
      <c r="D19" s="17"/>
      <c r="E19" s="17"/>
      <c r="F19" s="17"/>
      <c r="G19" s="17"/>
      <c r="H19" s="17"/>
      <c r="I19" s="17"/>
      <c r="J19" s="18"/>
      <c r="K19" s="6" t="str">
        <f t="shared" si="23"/>
        <v/>
      </c>
      <c r="L19" s="7" t="str">
        <f t="shared" si="0"/>
        <v/>
      </c>
      <c r="M19" s="8" t="str">
        <f t="shared" si="1"/>
        <v/>
      </c>
      <c r="N19" s="9" t="str">
        <f t="shared" si="24"/>
        <v/>
      </c>
      <c r="O19" s="7" t="str">
        <f t="shared" si="2"/>
        <v/>
      </c>
      <c r="P19" s="7" t="str">
        <f t="shared" si="3"/>
        <v/>
      </c>
      <c r="Q19" s="7" t="str">
        <f t="shared" si="2"/>
        <v/>
      </c>
      <c r="R19" s="7" t="str">
        <f t="shared" si="4"/>
        <v/>
      </c>
      <c r="S19" s="7" t="str">
        <f t="shared" si="5"/>
        <v/>
      </c>
      <c r="T19" s="7" t="str">
        <f t="shared" si="6"/>
        <v/>
      </c>
      <c r="U19" s="8" t="str">
        <f t="shared" si="7"/>
        <v/>
      </c>
      <c r="V19" s="23"/>
      <c r="W19" s="17"/>
      <c r="X19" s="17"/>
      <c r="Y19" s="17"/>
      <c r="Z19" s="17"/>
      <c r="AA19" s="17"/>
      <c r="AB19" s="17"/>
      <c r="AC19" s="18"/>
      <c r="AD19" s="6" t="str">
        <f t="shared" si="8"/>
        <v/>
      </c>
      <c r="AE19" s="7" t="str">
        <f t="shared" si="9"/>
        <v/>
      </c>
      <c r="AF19" s="8" t="str">
        <f t="shared" si="10"/>
        <v/>
      </c>
      <c r="AG19" s="9" t="str">
        <f t="shared" si="11"/>
        <v/>
      </c>
      <c r="AH19" s="7" t="str">
        <f t="shared" si="12"/>
        <v/>
      </c>
      <c r="AI19" s="7" t="str">
        <f t="shared" si="13"/>
        <v/>
      </c>
      <c r="AJ19" s="7" t="str">
        <f t="shared" si="14"/>
        <v/>
      </c>
      <c r="AK19" s="7" t="str">
        <f t="shared" si="15"/>
        <v/>
      </c>
      <c r="AL19" s="7" t="str">
        <f t="shared" si="16"/>
        <v/>
      </c>
      <c r="AM19" s="7" t="str">
        <f t="shared" si="17"/>
        <v/>
      </c>
      <c r="AN19" s="34" t="str">
        <f t="shared" si="18"/>
        <v/>
      </c>
      <c r="AO19" s="60" t="str">
        <f t="shared" si="19"/>
        <v/>
      </c>
      <c r="AP19" s="59" t="str">
        <f t="shared" si="20"/>
        <v/>
      </c>
      <c r="AQ19" s="59" t="str">
        <f t="shared" si="21"/>
        <v/>
      </c>
      <c r="AR19" s="61" t="str">
        <f t="shared" si="22"/>
        <v/>
      </c>
    </row>
    <row r="20" spans="1:44" x14ac:dyDescent="0.25">
      <c r="A20" s="10">
        <v>14</v>
      </c>
      <c r="B20" s="15"/>
      <c r="C20" s="16"/>
      <c r="D20" s="17"/>
      <c r="E20" s="17"/>
      <c r="F20" s="17"/>
      <c r="G20" s="17"/>
      <c r="H20" s="17"/>
      <c r="I20" s="17"/>
      <c r="J20" s="18"/>
      <c r="K20" s="6" t="str">
        <f t="shared" si="23"/>
        <v/>
      </c>
      <c r="L20" s="7" t="str">
        <f t="shared" si="0"/>
        <v/>
      </c>
      <c r="M20" s="8" t="str">
        <f t="shared" si="1"/>
        <v/>
      </c>
      <c r="N20" s="9" t="str">
        <f t="shared" si="24"/>
        <v/>
      </c>
      <c r="O20" s="7" t="str">
        <f t="shared" si="2"/>
        <v/>
      </c>
      <c r="P20" s="7" t="str">
        <f t="shared" si="3"/>
        <v/>
      </c>
      <c r="Q20" s="7" t="str">
        <f t="shared" si="2"/>
        <v/>
      </c>
      <c r="R20" s="7" t="str">
        <f t="shared" si="4"/>
        <v/>
      </c>
      <c r="S20" s="7" t="str">
        <f t="shared" si="5"/>
        <v/>
      </c>
      <c r="T20" s="7" t="str">
        <f t="shared" si="6"/>
        <v/>
      </c>
      <c r="U20" s="8" t="str">
        <f t="shared" si="7"/>
        <v/>
      </c>
      <c r="V20" s="23"/>
      <c r="W20" s="17"/>
      <c r="X20" s="17"/>
      <c r="Y20" s="17"/>
      <c r="Z20" s="17"/>
      <c r="AA20" s="17"/>
      <c r="AB20" s="17"/>
      <c r="AC20" s="18"/>
      <c r="AD20" s="6" t="str">
        <f t="shared" si="8"/>
        <v/>
      </c>
      <c r="AE20" s="7" t="str">
        <f t="shared" si="9"/>
        <v/>
      </c>
      <c r="AF20" s="8" t="str">
        <f t="shared" si="10"/>
        <v/>
      </c>
      <c r="AG20" s="9" t="str">
        <f t="shared" si="11"/>
        <v/>
      </c>
      <c r="AH20" s="7" t="str">
        <f t="shared" si="12"/>
        <v/>
      </c>
      <c r="AI20" s="7" t="str">
        <f t="shared" si="13"/>
        <v/>
      </c>
      <c r="AJ20" s="7" t="str">
        <f t="shared" si="14"/>
        <v/>
      </c>
      <c r="AK20" s="7" t="str">
        <f t="shared" si="15"/>
        <v/>
      </c>
      <c r="AL20" s="7" t="str">
        <f t="shared" si="16"/>
        <v/>
      </c>
      <c r="AM20" s="7" t="str">
        <f t="shared" si="17"/>
        <v/>
      </c>
      <c r="AN20" s="34" t="str">
        <f t="shared" si="18"/>
        <v/>
      </c>
      <c r="AO20" s="60" t="str">
        <f t="shared" si="19"/>
        <v/>
      </c>
      <c r="AP20" s="59" t="str">
        <f t="shared" si="20"/>
        <v/>
      </c>
      <c r="AQ20" s="59" t="str">
        <f t="shared" si="21"/>
        <v/>
      </c>
      <c r="AR20" s="61" t="str">
        <f t="shared" si="22"/>
        <v/>
      </c>
    </row>
    <row r="21" spans="1:44" x14ac:dyDescent="0.25">
      <c r="A21" s="10">
        <v>15</v>
      </c>
      <c r="B21" s="15"/>
      <c r="C21" s="16"/>
      <c r="D21" s="17"/>
      <c r="E21" s="17"/>
      <c r="F21" s="17"/>
      <c r="G21" s="17"/>
      <c r="H21" s="17"/>
      <c r="I21" s="17"/>
      <c r="J21" s="18"/>
      <c r="K21" s="6" t="str">
        <f t="shared" si="23"/>
        <v/>
      </c>
      <c r="L21" s="7" t="str">
        <f t="shared" si="0"/>
        <v/>
      </c>
      <c r="M21" s="8" t="str">
        <f t="shared" si="1"/>
        <v/>
      </c>
      <c r="N21" s="9" t="str">
        <f t="shared" si="24"/>
        <v/>
      </c>
      <c r="O21" s="7" t="str">
        <f t="shared" si="2"/>
        <v/>
      </c>
      <c r="P21" s="7" t="str">
        <f t="shared" si="3"/>
        <v/>
      </c>
      <c r="Q21" s="7" t="str">
        <f t="shared" si="2"/>
        <v/>
      </c>
      <c r="R21" s="7" t="str">
        <f t="shared" si="4"/>
        <v/>
      </c>
      <c r="S21" s="7" t="str">
        <f t="shared" si="5"/>
        <v/>
      </c>
      <c r="T21" s="7" t="str">
        <f t="shared" si="6"/>
        <v/>
      </c>
      <c r="U21" s="8" t="str">
        <f t="shared" si="7"/>
        <v/>
      </c>
      <c r="V21" s="23"/>
      <c r="W21" s="17"/>
      <c r="X21" s="17"/>
      <c r="Y21" s="17"/>
      <c r="Z21" s="17"/>
      <c r="AA21" s="17"/>
      <c r="AB21" s="17"/>
      <c r="AC21" s="18"/>
      <c r="AD21" s="6" t="str">
        <f t="shared" si="8"/>
        <v/>
      </c>
      <c r="AE21" s="7" t="str">
        <f t="shared" si="9"/>
        <v/>
      </c>
      <c r="AF21" s="8" t="str">
        <f t="shared" si="10"/>
        <v/>
      </c>
      <c r="AG21" s="9" t="str">
        <f t="shared" si="11"/>
        <v/>
      </c>
      <c r="AH21" s="7" t="str">
        <f t="shared" si="12"/>
        <v/>
      </c>
      <c r="AI21" s="7" t="str">
        <f t="shared" si="13"/>
        <v/>
      </c>
      <c r="AJ21" s="7" t="str">
        <f t="shared" si="14"/>
        <v/>
      </c>
      <c r="AK21" s="7" t="str">
        <f t="shared" si="15"/>
        <v/>
      </c>
      <c r="AL21" s="7" t="str">
        <f t="shared" si="16"/>
        <v/>
      </c>
      <c r="AM21" s="7" t="str">
        <f t="shared" si="17"/>
        <v/>
      </c>
      <c r="AN21" s="34" t="str">
        <f t="shared" si="18"/>
        <v/>
      </c>
      <c r="AO21" s="60" t="str">
        <f t="shared" si="19"/>
        <v/>
      </c>
      <c r="AP21" s="59" t="str">
        <f t="shared" si="20"/>
        <v/>
      </c>
      <c r="AQ21" s="59" t="str">
        <f t="shared" si="21"/>
        <v/>
      </c>
      <c r="AR21" s="61" t="str">
        <f t="shared" si="22"/>
        <v/>
      </c>
    </row>
    <row r="22" spans="1:44" x14ac:dyDescent="0.25">
      <c r="A22" s="10">
        <v>16</v>
      </c>
      <c r="B22" s="15"/>
      <c r="C22" s="16"/>
      <c r="D22" s="17"/>
      <c r="E22" s="17"/>
      <c r="F22" s="17"/>
      <c r="G22" s="17"/>
      <c r="H22" s="17"/>
      <c r="I22" s="17"/>
      <c r="J22" s="18"/>
      <c r="K22" s="6" t="str">
        <f t="shared" si="23"/>
        <v/>
      </c>
      <c r="L22" s="7" t="str">
        <f t="shared" si="0"/>
        <v/>
      </c>
      <c r="M22" s="8" t="str">
        <f t="shared" si="1"/>
        <v/>
      </c>
      <c r="N22" s="9" t="str">
        <f t="shared" si="24"/>
        <v/>
      </c>
      <c r="O22" s="7" t="str">
        <f t="shared" si="2"/>
        <v/>
      </c>
      <c r="P22" s="7" t="str">
        <f t="shared" si="3"/>
        <v/>
      </c>
      <c r="Q22" s="7" t="str">
        <f t="shared" si="2"/>
        <v/>
      </c>
      <c r="R22" s="7" t="str">
        <f t="shared" si="4"/>
        <v/>
      </c>
      <c r="S22" s="7" t="str">
        <f t="shared" si="5"/>
        <v/>
      </c>
      <c r="T22" s="7" t="str">
        <f t="shared" si="6"/>
        <v/>
      </c>
      <c r="U22" s="8" t="str">
        <f t="shared" si="7"/>
        <v/>
      </c>
      <c r="V22" s="23"/>
      <c r="W22" s="17"/>
      <c r="X22" s="17"/>
      <c r="Y22" s="17"/>
      <c r="Z22" s="17"/>
      <c r="AA22" s="17"/>
      <c r="AB22" s="17"/>
      <c r="AC22" s="18"/>
      <c r="AD22" s="6" t="str">
        <f t="shared" si="8"/>
        <v/>
      </c>
      <c r="AE22" s="7" t="str">
        <f t="shared" si="9"/>
        <v/>
      </c>
      <c r="AF22" s="8" t="str">
        <f t="shared" si="10"/>
        <v/>
      </c>
      <c r="AG22" s="9" t="str">
        <f t="shared" si="11"/>
        <v/>
      </c>
      <c r="AH22" s="7" t="str">
        <f t="shared" si="12"/>
        <v/>
      </c>
      <c r="AI22" s="7" t="str">
        <f t="shared" si="13"/>
        <v/>
      </c>
      <c r="AJ22" s="7" t="str">
        <f t="shared" si="14"/>
        <v/>
      </c>
      <c r="AK22" s="7" t="str">
        <f t="shared" si="15"/>
        <v/>
      </c>
      <c r="AL22" s="7" t="str">
        <f t="shared" si="16"/>
        <v/>
      </c>
      <c r="AM22" s="7" t="str">
        <f t="shared" si="17"/>
        <v/>
      </c>
      <c r="AN22" s="34" t="str">
        <f t="shared" si="18"/>
        <v/>
      </c>
      <c r="AO22" s="60" t="str">
        <f t="shared" si="19"/>
        <v/>
      </c>
      <c r="AP22" s="59" t="str">
        <f t="shared" si="20"/>
        <v/>
      </c>
      <c r="AQ22" s="59" t="str">
        <f t="shared" si="21"/>
        <v/>
      </c>
      <c r="AR22" s="61" t="str">
        <f t="shared" si="22"/>
        <v/>
      </c>
    </row>
    <row r="23" spans="1:44" x14ac:dyDescent="0.25">
      <c r="A23" s="10">
        <v>17</v>
      </c>
      <c r="B23" s="15"/>
      <c r="C23" s="16"/>
      <c r="D23" s="17"/>
      <c r="E23" s="17"/>
      <c r="F23" s="17"/>
      <c r="G23" s="17"/>
      <c r="H23" s="17"/>
      <c r="I23" s="17"/>
      <c r="J23" s="18"/>
      <c r="K23" s="6" t="str">
        <f t="shared" si="23"/>
        <v/>
      </c>
      <c r="L23" s="7" t="str">
        <f t="shared" si="0"/>
        <v/>
      </c>
      <c r="M23" s="8" t="str">
        <f t="shared" si="1"/>
        <v/>
      </c>
      <c r="N23" s="9" t="str">
        <f t="shared" si="24"/>
        <v/>
      </c>
      <c r="O23" s="7" t="str">
        <f t="shared" si="2"/>
        <v/>
      </c>
      <c r="P23" s="7" t="str">
        <f t="shared" si="3"/>
        <v/>
      </c>
      <c r="Q23" s="7" t="str">
        <f t="shared" si="2"/>
        <v/>
      </c>
      <c r="R23" s="7" t="str">
        <f t="shared" si="4"/>
        <v/>
      </c>
      <c r="S23" s="7" t="str">
        <f t="shared" si="5"/>
        <v/>
      </c>
      <c r="T23" s="7" t="str">
        <f t="shared" si="6"/>
        <v/>
      </c>
      <c r="U23" s="8" t="str">
        <f t="shared" si="7"/>
        <v/>
      </c>
      <c r="V23" s="23"/>
      <c r="W23" s="17"/>
      <c r="X23" s="17"/>
      <c r="Y23" s="17"/>
      <c r="Z23" s="17"/>
      <c r="AA23" s="17"/>
      <c r="AB23" s="17"/>
      <c r="AC23" s="18"/>
      <c r="AD23" s="6" t="str">
        <f t="shared" si="8"/>
        <v/>
      </c>
      <c r="AE23" s="7" t="str">
        <f t="shared" si="9"/>
        <v/>
      </c>
      <c r="AF23" s="8" t="str">
        <f t="shared" si="10"/>
        <v/>
      </c>
      <c r="AG23" s="9" t="str">
        <f t="shared" si="11"/>
        <v/>
      </c>
      <c r="AH23" s="7" t="str">
        <f t="shared" si="12"/>
        <v/>
      </c>
      <c r="AI23" s="7" t="str">
        <f t="shared" si="13"/>
        <v/>
      </c>
      <c r="AJ23" s="7" t="str">
        <f t="shared" si="14"/>
        <v/>
      </c>
      <c r="AK23" s="7" t="str">
        <f t="shared" si="15"/>
        <v/>
      </c>
      <c r="AL23" s="7" t="str">
        <f t="shared" si="16"/>
        <v/>
      </c>
      <c r="AM23" s="7" t="str">
        <f t="shared" si="17"/>
        <v/>
      </c>
      <c r="AN23" s="34" t="str">
        <f t="shared" si="18"/>
        <v/>
      </c>
      <c r="AO23" s="60" t="str">
        <f t="shared" si="19"/>
        <v/>
      </c>
      <c r="AP23" s="59" t="str">
        <f t="shared" si="20"/>
        <v/>
      </c>
      <c r="AQ23" s="59" t="str">
        <f t="shared" si="21"/>
        <v/>
      </c>
      <c r="AR23" s="61" t="str">
        <f t="shared" si="22"/>
        <v/>
      </c>
    </row>
    <row r="24" spans="1:44" x14ac:dyDescent="0.25">
      <c r="A24" s="10">
        <v>18</v>
      </c>
      <c r="B24" s="15"/>
      <c r="C24" s="16"/>
      <c r="D24" s="17"/>
      <c r="E24" s="17"/>
      <c r="F24" s="17"/>
      <c r="G24" s="17"/>
      <c r="H24" s="17"/>
      <c r="I24" s="17"/>
      <c r="J24" s="18"/>
      <c r="K24" s="6" t="str">
        <f t="shared" si="23"/>
        <v/>
      </c>
      <c r="L24" s="7" t="str">
        <f t="shared" si="0"/>
        <v/>
      </c>
      <c r="M24" s="8" t="str">
        <f t="shared" si="1"/>
        <v/>
      </c>
      <c r="N24" s="9" t="str">
        <f t="shared" si="24"/>
        <v/>
      </c>
      <c r="O24" s="7" t="str">
        <f t="shared" si="2"/>
        <v/>
      </c>
      <c r="P24" s="7" t="str">
        <f t="shared" si="3"/>
        <v/>
      </c>
      <c r="Q24" s="7" t="str">
        <f t="shared" si="2"/>
        <v/>
      </c>
      <c r="R24" s="7" t="str">
        <f t="shared" si="4"/>
        <v/>
      </c>
      <c r="S24" s="7" t="str">
        <f t="shared" si="5"/>
        <v/>
      </c>
      <c r="T24" s="7" t="str">
        <f t="shared" si="6"/>
        <v/>
      </c>
      <c r="U24" s="8" t="str">
        <f t="shared" si="7"/>
        <v/>
      </c>
      <c r="V24" s="23"/>
      <c r="W24" s="17"/>
      <c r="X24" s="17"/>
      <c r="Y24" s="17"/>
      <c r="Z24" s="17"/>
      <c r="AA24" s="17"/>
      <c r="AB24" s="17"/>
      <c r="AC24" s="18"/>
      <c r="AD24" s="6" t="str">
        <f t="shared" si="8"/>
        <v/>
      </c>
      <c r="AE24" s="7" t="str">
        <f t="shared" si="9"/>
        <v/>
      </c>
      <c r="AF24" s="8" t="str">
        <f t="shared" si="10"/>
        <v/>
      </c>
      <c r="AG24" s="9" t="str">
        <f t="shared" si="11"/>
        <v/>
      </c>
      <c r="AH24" s="7" t="str">
        <f t="shared" si="12"/>
        <v/>
      </c>
      <c r="AI24" s="7" t="str">
        <f t="shared" si="13"/>
        <v/>
      </c>
      <c r="AJ24" s="7" t="str">
        <f t="shared" si="14"/>
        <v/>
      </c>
      <c r="AK24" s="7" t="str">
        <f t="shared" si="15"/>
        <v/>
      </c>
      <c r="AL24" s="7" t="str">
        <f t="shared" si="16"/>
        <v/>
      </c>
      <c r="AM24" s="7" t="str">
        <f t="shared" si="17"/>
        <v/>
      </c>
      <c r="AN24" s="34" t="str">
        <f t="shared" si="18"/>
        <v/>
      </c>
      <c r="AO24" s="60" t="str">
        <f t="shared" si="19"/>
        <v/>
      </c>
      <c r="AP24" s="59" t="str">
        <f t="shared" si="20"/>
        <v/>
      </c>
      <c r="AQ24" s="59" t="str">
        <f t="shared" si="21"/>
        <v/>
      </c>
      <c r="AR24" s="61" t="str">
        <f t="shared" si="22"/>
        <v/>
      </c>
    </row>
    <row r="25" spans="1:44" x14ac:dyDescent="0.25">
      <c r="A25" s="10">
        <v>19</v>
      </c>
      <c r="B25" s="15"/>
      <c r="C25" s="16"/>
      <c r="D25" s="17"/>
      <c r="E25" s="17"/>
      <c r="F25" s="17"/>
      <c r="G25" s="17"/>
      <c r="H25" s="17"/>
      <c r="I25" s="17"/>
      <c r="J25" s="18"/>
      <c r="K25" s="6" t="str">
        <f t="shared" si="23"/>
        <v/>
      </c>
      <c r="L25" s="7" t="str">
        <f t="shared" si="0"/>
        <v/>
      </c>
      <c r="M25" s="8" t="str">
        <f t="shared" si="1"/>
        <v/>
      </c>
      <c r="N25" s="9" t="str">
        <f t="shared" si="24"/>
        <v/>
      </c>
      <c r="O25" s="7" t="str">
        <f t="shared" si="2"/>
        <v/>
      </c>
      <c r="P25" s="7" t="str">
        <f t="shared" si="3"/>
        <v/>
      </c>
      <c r="Q25" s="7" t="str">
        <f t="shared" si="2"/>
        <v/>
      </c>
      <c r="R25" s="7" t="str">
        <f t="shared" si="4"/>
        <v/>
      </c>
      <c r="S25" s="7" t="str">
        <f t="shared" si="5"/>
        <v/>
      </c>
      <c r="T25" s="7" t="str">
        <f t="shared" si="6"/>
        <v/>
      </c>
      <c r="U25" s="8" t="str">
        <f t="shared" si="7"/>
        <v/>
      </c>
      <c r="V25" s="23"/>
      <c r="W25" s="17"/>
      <c r="X25" s="17"/>
      <c r="Y25" s="17"/>
      <c r="Z25" s="17"/>
      <c r="AA25" s="17"/>
      <c r="AB25" s="17"/>
      <c r="AC25" s="18"/>
      <c r="AD25" s="6" t="str">
        <f t="shared" si="8"/>
        <v/>
      </c>
      <c r="AE25" s="7" t="str">
        <f t="shared" si="9"/>
        <v/>
      </c>
      <c r="AF25" s="8" t="str">
        <f t="shared" si="10"/>
        <v/>
      </c>
      <c r="AG25" s="9" t="str">
        <f t="shared" si="11"/>
        <v/>
      </c>
      <c r="AH25" s="7" t="str">
        <f t="shared" si="12"/>
        <v/>
      </c>
      <c r="AI25" s="7" t="str">
        <f t="shared" si="13"/>
        <v/>
      </c>
      <c r="AJ25" s="7" t="str">
        <f t="shared" si="14"/>
        <v/>
      </c>
      <c r="AK25" s="7" t="str">
        <f t="shared" si="15"/>
        <v/>
      </c>
      <c r="AL25" s="7" t="str">
        <f t="shared" si="16"/>
        <v/>
      </c>
      <c r="AM25" s="7" t="str">
        <f t="shared" si="17"/>
        <v/>
      </c>
      <c r="AN25" s="34" t="str">
        <f t="shared" si="18"/>
        <v/>
      </c>
      <c r="AO25" s="60" t="str">
        <f t="shared" si="19"/>
        <v/>
      </c>
      <c r="AP25" s="59" t="str">
        <f t="shared" si="20"/>
        <v/>
      </c>
      <c r="AQ25" s="59" t="str">
        <f t="shared" si="21"/>
        <v/>
      </c>
      <c r="AR25" s="61" t="str">
        <f t="shared" si="22"/>
        <v/>
      </c>
    </row>
    <row r="26" spans="1:44" x14ac:dyDescent="0.25">
      <c r="A26" s="10">
        <v>20</v>
      </c>
      <c r="B26" s="15"/>
      <c r="C26" s="16"/>
      <c r="D26" s="17"/>
      <c r="E26" s="17"/>
      <c r="F26" s="17"/>
      <c r="G26" s="17"/>
      <c r="H26" s="17"/>
      <c r="I26" s="17"/>
      <c r="J26" s="18"/>
      <c r="K26" s="6" t="str">
        <f t="shared" si="23"/>
        <v/>
      </c>
      <c r="L26" s="7" t="str">
        <f t="shared" si="0"/>
        <v/>
      </c>
      <c r="M26" s="8" t="str">
        <f t="shared" si="1"/>
        <v/>
      </c>
      <c r="N26" s="9" t="str">
        <f t="shared" si="24"/>
        <v/>
      </c>
      <c r="O26" s="7" t="str">
        <f t="shared" si="2"/>
        <v/>
      </c>
      <c r="P26" s="7" t="str">
        <f t="shared" si="3"/>
        <v/>
      </c>
      <c r="Q26" s="7" t="str">
        <f t="shared" si="2"/>
        <v/>
      </c>
      <c r="R26" s="7" t="str">
        <f t="shared" si="4"/>
        <v/>
      </c>
      <c r="S26" s="7" t="str">
        <f t="shared" si="5"/>
        <v/>
      </c>
      <c r="T26" s="7" t="str">
        <f t="shared" si="6"/>
        <v/>
      </c>
      <c r="U26" s="8" t="str">
        <f t="shared" si="7"/>
        <v/>
      </c>
      <c r="V26" s="23"/>
      <c r="W26" s="17"/>
      <c r="X26" s="17"/>
      <c r="Y26" s="17"/>
      <c r="Z26" s="17"/>
      <c r="AA26" s="17"/>
      <c r="AB26" s="17"/>
      <c r="AC26" s="18"/>
      <c r="AD26" s="6" t="str">
        <f t="shared" si="8"/>
        <v/>
      </c>
      <c r="AE26" s="7" t="str">
        <f t="shared" si="9"/>
        <v/>
      </c>
      <c r="AF26" s="8" t="str">
        <f t="shared" si="10"/>
        <v/>
      </c>
      <c r="AG26" s="9" t="str">
        <f t="shared" si="11"/>
        <v/>
      </c>
      <c r="AH26" s="7" t="str">
        <f t="shared" si="12"/>
        <v/>
      </c>
      <c r="AI26" s="7" t="str">
        <f t="shared" si="13"/>
        <v/>
      </c>
      <c r="AJ26" s="7" t="str">
        <f t="shared" si="14"/>
        <v/>
      </c>
      <c r="AK26" s="7" t="str">
        <f t="shared" si="15"/>
        <v/>
      </c>
      <c r="AL26" s="7" t="str">
        <f t="shared" si="16"/>
        <v/>
      </c>
      <c r="AM26" s="7" t="str">
        <f t="shared" si="17"/>
        <v/>
      </c>
      <c r="AN26" s="34" t="str">
        <f t="shared" si="18"/>
        <v/>
      </c>
      <c r="AO26" s="60" t="str">
        <f t="shared" si="19"/>
        <v/>
      </c>
      <c r="AP26" s="59" t="str">
        <f t="shared" si="20"/>
        <v/>
      </c>
      <c r="AQ26" s="59" t="str">
        <f t="shared" si="21"/>
        <v/>
      </c>
      <c r="AR26" s="61" t="str">
        <f t="shared" si="22"/>
        <v/>
      </c>
    </row>
    <row r="27" spans="1:44" x14ac:dyDescent="0.25">
      <c r="A27" s="10">
        <v>21</v>
      </c>
      <c r="B27" s="15"/>
      <c r="C27" s="16"/>
      <c r="D27" s="17"/>
      <c r="E27" s="17"/>
      <c r="F27" s="17"/>
      <c r="G27" s="17"/>
      <c r="H27" s="17"/>
      <c r="I27" s="17"/>
      <c r="J27" s="18"/>
      <c r="K27" s="6" t="str">
        <f t="shared" si="23"/>
        <v/>
      </c>
      <c r="L27" s="7" t="str">
        <f t="shared" si="0"/>
        <v/>
      </c>
      <c r="M27" s="8" t="str">
        <f t="shared" si="1"/>
        <v/>
      </c>
      <c r="N27" s="9" t="str">
        <f t="shared" si="24"/>
        <v/>
      </c>
      <c r="O27" s="7" t="str">
        <f t="shared" si="2"/>
        <v/>
      </c>
      <c r="P27" s="7" t="str">
        <f t="shared" si="3"/>
        <v/>
      </c>
      <c r="Q27" s="7" t="str">
        <f t="shared" si="2"/>
        <v/>
      </c>
      <c r="R27" s="7" t="str">
        <f t="shared" si="4"/>
        <v/>
      </c>
      <c r="S27" s="7" t="str">
        <f t="shared" si="5"/>
        <v/>
      </c>
      <c r="T27" s="7" t="str">
        <f t="shared" si="6"/>
        <v/>
      </c>
      <c r="U27" s="8" t="str">
        <f t="shared" si="7"/>
        <v/>
      </c>
      <c r="V27" s="23"/>
      <c r="W27" s="17"/>
      <c r="X27" s="17"/>
      <c r="Y27" s="17"/>
      <c r="Z27" s="17"/>
      <c r="AA27" s="17"/>
      <c r="AB27" s="17"/>
      <c r="AC27" s="18"/>
      <c r="AD27" s="6" t="str">
        <f t="shared" si="8"/>
        <v/>
      </c>
      <c r="AE27" s="7" t="str">
        <f t="shared" si="9"/>
        <v/>
      </c>
      <c r="AF27" s="8" t="str">
        <f t="shared" si="10"/>
        <v/>
      </c>
      <c r="AG27" s="9" t="str">
        <f t="shared" si="11"/>
        <v/>
      </c>
      <c r="AH27" s="7" t="str">
        <f t="shared" si="12"/>
        <v/>
      </c>
      <c r="AI27" s="7" t="str">
        <f t="shared" si="13"/>
        <v/>
      </c>
      <c r="AJ27" s="7" t="str">
        <f t="shared" si="14"/>
        <v/>
      </c>
      <c r="AK27" s="7" t="str">
        <f t="shared" si="15"/>
        <v/>
      </c>
      <c r="AL27" s="7" t="str">
        <f t="shared" si="16"/>
        <v/>
      </c>
      <c r="AM27" s="7" t="str">
        <f t="shared" si="17"/>
        <v/>
      </c>
      <c r="AN27" s="34" t="str">
        <f t="shared" si="18"/>
        <v/>
      </c>
      <c r="AO27" s="60" t="str">
        <f t="shared" si="19"/>
        <v/>
      </c>
      <c r="AP27" s="59" t="str">
        <f t="shared" si="20"/>
        <v/>
      </c>
      <c r="AQ27" s="59" t="str">
        <f t="shared" si="21"/>
        <v/>
      </c>
      <c r="AR27" s="61" t="str">
        <f t="shared" si="22"/>
        <v/>
      </c>
    </row>
    <row r="28" spans="1:44" x14ac:dyDescent="0.25">
      <c r="A28" s="10">
        <v>22</v>
      </c>
      <c r="B28" s="15"/>
      <c r="C28" s="16"/>
      <c r="D28" s="17"/>
      <c r="E28" s="17"/>
      <c r="F28" s="17"/>
      <c r="G28" s="17"/>
      <c r="H28" s="17"/>
      <c r="I28" s="17"/>
      <c r="J28" s="18"/>
      <c r="K28" s="6" t="str">
        <f t="shared" si="23"/>
        <v/>
      </c>
      <c r="L28" s="7" t="str">
        <f t="shared" si="0"/>
        <v/>
      </c>
      <c r="M28" s="8" t="str">
        <f t="shared" si="1"/>
        <v/>
      </c>
      <c r="N28" s="9" t="str">
        <f t="shared" si="24"/>
        <v/>
      </c>
      <c r="O28" s="7" t="str">
        <f t="shared" si="2"/>
        <v/>
      </c>
      <c r="P28" s="7" t="str">
        <f t="shared" si="3"/>
        <v/>
      </c>
      <c r="Q28" s="7" t="str">
        <f t="shared" si="2"/>
        <v/>
      </c>
      <c r="R28" s="7" t="str">
        <f t="shared" si="4"/>
        <v/>
      </c>
      <c r="S28" s="7" t="str">
        <f t="shared" si="5"/>
        <v/>
      </c>
      <c r="T28" s="7" t="str">
        <f t="shared" si="6"/>
        <v/>
      </c>
      <c r="U28" s="8" t="str">
        <f t="shared" si="7"/>
        <v/>
      </c>
      <c r="V28" s="23"/>
      <c r="W28" s="17"/>
      <c r="X28" s="17"/>
      <c r="Y28" s="17"/>
      <c r="Z28" s="17"/>
      <c r="AA28" s="17"/>
      <c r="AB28" s="17"/>
      <c r="AC28" s="18"/>
      <c r="AD28" s="6" t="str">
        <f t="shared" si="8"/>
        <v/>
      </c>
      <c r="AE28" s="7" t="str">
        <f t="shared" si="9"/>
        <v/>
      </c>
      <c r="AF28" s="8" t="str">
        <f t="shared" si="10"/>
        <v/>
      </c>
      <c r="AG28" s="9" t="str">
        <f t="shared" si="11"/>
        <v/>
      </c>
      <c r="AH28" s="7" t="str">
        <f t="shared" si="12"/>
        <v/>
      </c>
      <c r="AI28" s="7" t="str">
        <f t="shared" si="13"/>
        <v/>
      </c>
      <c r="AJ28" s="7" t="str">
        <f t="shared" si="14"/>
        <v/>
      </c>
      <c r="AK28" s="7" t="str">
        <f t="shared" si="15"/>
        <v/>
      </c>
      <c r="AL28" s="7" t="str">
        <f t="shared" si="16"/>
        <v/>
      </c>
      <c r="AM28" s="7" t="str">
        <f t="shared" si="17"/>
        <v/>
      </c>
      <c r="AN28" s="34" t="str">
        <f t="shared" si="18"/>
        <v/>
      </c>
      <c r="AO28" s="60" t="str">
        <f t="shared" si="19"/>
        <v/>
      </c>
      <c r="AP28" s="59" t="str">
        <f t="shared" si="20"/>
        <v/>
      </c>
      <c r="AQ28" s="59" t="str">
        <f t="shared" si="21"/>
        <v/>
      </c>
      <c r="AR28" s="61" t="str">
        <f t="shared" si="22"/>
        <v/>
      </c>
    </row>
    <row r="29" spans="1:44" x14ac:dyDescent="0.25">
      <c r="A29" s="10">
        <v>23</v>
      </c>
      <c r="B29" s="15"/>
      <c r="C29" s="16"/>
      <c r="D29" s="17"/>
      <c r="E29" s="17"/>
      <c r="F29" s="17"/>
      <c r="G29" s="17"/>
      <c r="H29" s="17"/>
      <c r="I29" s="17"/>
      <c r="J29" s="18"/>
      <c r="K29" s="6" t="str">
        <f t="shared" si="23"/>
        <v/>
      </c>
      <c r="L29" s="7" t="str">
        <f t="shared" si="0"/>
        <v/>
      </c>
      <c r="M29" s="8" t="str">
        <f t="shared" si="1"/>
        <v/>
      </c>
      <c r="N29" s="9" t="str">
        <f t="shared" si="24"/>
        <v/>
      </c>
      <c r="O29" s="7" t="str">
        <f t="shared" si="2"/>
        <v/>
      </c>
      <c r="P29" s="7" t="str">
        <f t="shared" si="3"/>
        <v/>
      </c>
      <c r="Q29" s="7" t="str">
        <f t="shared" si="2"/>
        <v/>
      </c>
      <c r="R29" s="7" t="str">
        <f t="shared" si="4"/>
        <v/>
      </c>
      <c r="S29" s="7" t="str">
        <f t="shared" si="5"/>
        <v/>
      </c>
      <c r="T29" s="7" t="str">
        <f t="shared" si="6"/>
        <v/>
      </c>
      <c r="U29" s="8" t="str">
        <f t="shared" si="7"/>
        <v/>
      </c>
      <c r="V29" s="23"/>
      <c r="W29" s="17"/>
      <c r="X29" s="17"/>
      <c r="Y29" s="17"/>
      <c r="Z29" s="17"/>
      <c r="AA29" s="17"/>
      <c r="AB29" s="17"/>
      <c r="AC29" s="18"/>
      <c r="AD29" s="6" t="str">
        <f t="shared" si="8"/>
        <v/>
      </c>
      <c r="AE29" s="7" t="str">
        <f t="shared" si="9"/>
        <v/>
      </c>
      <c r="AF29" s="8" t="str">
        <f t="shared" si="10"/>
        <v/>
      </c>
      <c r="AG29" s="9" t="str">
        <f t="shared" si="11"/>
        <v/>
      </c>
      <c r="AH29" s="7" t="str">
        <f t="shared" si="12"/>
        <v/>
      </c>
      <c r="AI29" s="7" t="str">
        <f t="shared" si="13"/>
        <v/>
      </c>
      <c r="AJ29" s="7" t="str">
        <f t="shared" si="14"/>
        <v/>
      </c>
      <c r="AK29" s="7" t="str">
        <f t="shared" si="15"/>
        <v/>
      </c>
      <c r="AL29" s="7" t="str">
        <f t="shared" si="16"/>
        <v/>
      </c>
      <c r="AM29" s="7" t="str">
        <f t="shared" si="17"/>
        <v/>
      </c>
      <c r="AN29" s="34" t="str">
        <f t="shared" si="18"/>
        <v/>
      </c>
      <c r="AO29" s="60" t="str">
        <f t="shared" si="19"/>
        <v/>
      </c>
      <c r="AP29" s="59" t="str">
        <f t="shared" si="20"/>
        <v/>
      </c>
      <c r="AQ29" s="59" t="str">
        <f t="shared" si="21"/>
        <v/>
      </c>
      <c r="AR29" s="61" t="str">
        <f t="shared" si="22"/>
        <v/>
      </c>
    </row>
    <row r="30" spans="1:44" x14ac:dyDescent="0.25">
      <c r="A30" s="10">
        <v>24</v>
      </c>
      <c r="B30" s="15"/>
      <c r="C30" s="16"/>
      <c r="D30" s="17"/>
      <c r="E30" s="17"/>
      <c r="F30" s="17"/>
      <c r="G30" s="17"/>
      <c r="H30" s="17"/>
      <c r="I30" s="17"/>
      <c r="J30" s="18"/>
      <c r="K30" s="6" t="str">
        <f t="shared" si="23"/>
        <v/>
      </c>
      <c r="L30" s="7" t="str">
        <f t="shared" si="0"/>
        <v/>
      </c>
      <c r="M30" s="8" t="str">
        <f t="shared" si="1"/>
        <v/>
      </c>
      <c r="N30" s="9" t="str">
        <f t="shared" si="24"/>
        <v/>
      </c>
      <c r="O30" s="7" t="str">
        <f t="shared" si="2"/>
        <v/>
      </c>
      <c r="P30" s="7" t="str">
        <f t="shared" si="3"/>
        <v/>
      </c>
      <c r="Q30" s="7" t="str">
        <f t="shared" si="2"/>
        <v/>
      </c>
      <c r="R30" s="7" t="str">
        <f t="shared" si="4"/>
        <v/>
      </c>
      <c r="S30" s="7" t="str">
        <f t="shared" si="5"/>
        <v/>
      </c>
      <c r="T30" s="7" t="str">
        <f t="shared" si="6"/>
        <v/>
      </c>
      <c r="U30" s="8" t="str">
        <f t="shared" si="7"/>
        <v/>
      </c>
      <c r="V30" s="23"/>
      <c r="W30" s="17"/>
      <c r="X30" s="17"/>
      <c r="Y30" s="17"/>
      <c r="Z30" s="17"/>
      <c r="AA30" s="17"/>
      <c r="AB30" s="17"/>
      <c r="AC30" s="18"/>
      <c r="AD30" s="6" t="str">
        <f t="shared" si="8"/>
        <v/>
      </c>
      <c r="AE30" s="7" t="str">
        <f t="shared" si="9"/>
        <v/>
      </c>
      <c r="AF30" s="8" t="str">
        <f t="shared" si="10"/>
        <v/>
      </c>
      <c r="AG30" s="9" t="str">
        <f t="shared" si="11"/>
        <v/>
      </c>
      <c r="AH30" s="7" t="str">
        <f t="shared" si="12"/>
        <v/>
      </c>
      <c r="AI30" s="7" t="str">
        <f t="shared" si="13"/>
        <v/>
      </c>
      <c r="AJ30" s="7" t="str">
        <f t="shared" si="14"/>
        <v/>
      </c>
      <c r="AK30" s="7" t="str">
        <f t="shared" si="15"/>
        <v/>
      </c>
      <c r="AL30" s="7" t="str">
        <f t="shared" si="16"/>
        <v/>
      </c>
      <c r="AM30" s="7" t="str">
        <f t="shared" si="17"/>
        <v/>
      </c>
      <c r="AN30" s="34" t="str">
        <f t="shared" si="18"/>
        <v/>
      </c>
      <c r="AO30" s="60" t="str">
        <f t="shared" si="19"/>
        <v/>
      </c>
      <c r="AP30" s="59" t="str">
        <f t="shared" si="20"/>
        <v/>
      </c>
      <c r="AQ30" s="59" t="str">
        <f t="shared" si="21"/>
        <v/>
      </c>
      <c r="AR30" s="61" t="str">
        <f t="shared" si="22"/>
        <v/>
      </c>
    </row>
    <row r="31" spans="1:44" x14ac:dyDescent="0.25">
      <c r="A31" s="10">
        <v>25</v>
      </c>
      <c r="B31" s="15"/>
      <c r="C31" s="16"/>
      <c r="D31" s="17"/>
      <c r="E31" s="17"/>
      <c r="F31" s="17"/>
      <c r="G31" s="17"/>
      <c r="H31" s="17"/>
      <c r="I31" s="17"/>
      <c r="J31" s="18"/>
      <c r="K31" s="6" t="str">
        <f t="shared" si="23"/>
        <v/>
      </c>
      <c r="L31" s="7" t="str">
        <f t="shared" si="0"/>
        <v/>
      </c>
      <c r="M31" s="8" t="str">
        <f t="shared" si="1"/>
        <v/>
      </c>
      <c r="N31" s="9" t="str">
        <f t="shared" si="24"/>
        <v/>
      </c>
      <c r="O31" s="7" t="str">
        <f t="shared" si="2"/>
        <v/>
      </c>
      <c r="P31" s="7" t="str">
        <f t="shared" si="3"/>
        <v/>
      </c>
      <c r="Q31" s="7" t="str">
        <f t="shared" si="2"/>
        <v/>
      </c>
      <c r="R31" s="7" t="str">
        <f t="shared" si="4"/>
        <v/>
      </c>
      <c r="S31" s="7" t="str">
        <f t="shared" si="5"/>
        <v/>
      </c>
      <c r="T31" s="7" t="str">
        <f t="shared" si="6"/>
        <v/>
      </c>
      <c r="U31" s="8" t="str">
        <f t="shared" si="7"/>
        <v/>
      </c>
      <c r="V31" s="23"/>
      <c r="W31" s="17"/>
      <c r="X31" s="17"/>
      <c r="Y31" s="17"/>
      <c r="Z31" s="17"/>
      <c r="AA31" s="17"/>
      <c r="AB31" s="17"/>
      <c r="AC31" s="18"/>
      <c r="AD31" s="6" t="str">
        <f t="shared" si="8"/>
        <v/>
      </c>
      <c r="AE31" s="7" t="str">
        <f t="shared" si="9"/>
        <v/>
      </c>
      <c r="AF31" s="8" t="str">
        <f t="shared" si="10"/>
        <v/>
      </c>
      <c r="AG31" s="9" t="str">
        <f t="shared" si="11"/>
        <v/>
      </c>
      <c r="AH31" s="7" t="str">
        <f t="shared" si="12"/>
        <v/>
      </c>
      <c r="AI31" s="7" t="str">
        <f t="shared" si="13"/>
        <v/>
      </c>
      <c r="AJ31" s="7" t="str">
        <f t="shared" si="14"/>
        <v/>
      </c>
      <c r="AK31" s="7" t="str">
        <f t="shared" si="15"/>
        <v/>
      </c>
      <c r="AL31" s="7" t="str">
        <f t="shared" si="16"/>
        <v/>
      </c>
      <c r="AM31" s="7" t="str">
        <f t="shared" si="17"/>
        <v/>
      </c>
      <c r="AN31" s="34" t="str">
        <f t="shared" si="18"/>
        <v/>
      </c>
      <c r="AO31" s="60" t="str">
        <f t="shared" si="19"/>
        <v/>
      </c>
      <c r="AP31" s="59" t="str">
        <f t="shared" si="20"/>
        <v/>
      </c>
      <c r="AQ31" s="59" t="str">
        <f t="shared" si="21"/>
        <v/>
      </c>
      <c r="AR31" s="61" t="str">
        <f t="shared" si="22"/>
        <v/>
      </c>
    </row>
    <row r="32" spans="1:44" x14ac:dyDescent="0.25">
      <c r="A32" s="10">
        <v>26</v>
      </c>
      <c r="B32" s="15"/>
      <c r="C32" s="16"/>
      <c r="D32" s="17"/>
      <c r="E32" s="17"/>
      <c r="F32" s="17"/>
      <c r="G32" s="17"/>
      <c r="H32" s="17"/>
      <c r="I32" s="17"/>
      <c r="J32" s="18"/>
      <c r="K32" s="6" t="str">
        <f t="shared" si="23"/>
        <v/>
      </c>
      <c r="L32" s="7" t="str">
        <f t="shared" si="0"/>
        <v/>
      </c>
      <c r="M32" s="8" t="str">
        <f t="shared" si="1"/>
        <v/>
      </c>
      <c r="N32" s="9" t="str">
        <f t="shared" si="24"/>
        <v/>
      </c>
      <c r="O32" s="7" t="str">
        <f t="shared" si="2"/>
        <v/>
      </c>
      <c r="P32" s="7" t="str">
        <f t="shared" si="3"/>
        <v/>
      </c>
      <c r="Q32" s="7" t="str">
        <f t="shared" si="2"/>
        <v/>
      </c>
      <c r="R32" s="7" t="str">
        <f t="shared" si="4"/>
        <v/>
      </c>
      <c r="S32" s="7" t="str">
        <f t="shared" si="5"/>
        <v/>
      </c>
      <c r="T32" s="7" t="str">
        <f t="shared" si="6"/>
        <v/>
      </c>
      <c r="U32" s="8" t="str">
        <f t="shared" si="7"/>
        <v/>
      </c>
      <c r="V32" s="23"/>
      <c r="W32" s="17"/>
      <c r="X32" s="17"/>
      <c r="Y32" s="17"/>
      <c r="Z32" s="17"/>
      <c r="AA32" s="17"/>
      <c r="AB32" s="17"/>
      <c r="AC32" s="18"/>
      <c r="AD32" s="6" t="str">
        <f t="shared" si="8"/>
        <v/>
      </c>
      <c r="AE32" s="7" t="str">
        <f t="shared" si="9"/>
        <v/>
      </c>
      <c r="AF32" s="8" t="str">
        <f t="shared" si="10"/>
        <v/>
      </c>
      <c r="AG32" s="9" t="str">
        <f t="shared" si="11"/>
        <v/>
      </c>
      <c r="AH32" s="7" t="str">
        <f t="shared" si="12"/>
        <v/>
      </c>
      <c r="AI32" s="7" t="str">
        <f t="shared" si="13"/>
        <v/>
      </c>
      <c r="AJ32" s="7" t="str">
        <f t="shared" si="14"/>
        <v/>
      </c>
      <c r="AK32" s="7" t="str">
        <f t="shared" si="15"/>
        <v/>
      </c>
      <c r="AL32" s="7" t="str">
        <f t="shared" si="16"/>
        <v/>
      </c>
      <c r="AM32" s="7" t="str">
        <f t="shared" si="17"/>
        <v/>
      </c>
      <c r="AN32" s="34" t="str">
        <f t="shared" si="18"/>
        <v/>
      </c>
      <c r="AO32" s="60" t="str">
        <f t="shared" si="19"/>
        <v/>
      </c>
      <c r="AP32" s="59" t="str">
        <f t="shared" si="20"/>
        <v/>
      </c>
      <c r="AQ32" s="59" t="str">
        <f t="shared" si="21"/>
        <v/>
      </c>
      <c r="AR32" s="61" t="str">
        <f t="shared" si="22"/>
        <v/>
      </c>
    </row>
    <row r="33" spans="1:44" x14ac:dyDescent="0.25">
      <c r="A33" s="10">
        <v>27</v>
      </c>
      <c r="B33" s="15"/>
      <c r="C33" s="16"/>
      <c r="D33" s="17"/>
      <c r="E33" s="17"/>
      <c r="F33" s="17"/>
      <c r="G33" s="17"/>
      <c r="H33" s="17"/>
      <c r="I33" s="17"/>
      <c r="J33" s="18"/>
      <c r="K33" s="6" t="str">
        <f t="shared" si="23"/>
        <v/>
      </c>
      <c r="L33" s="7" t="str">
        <f t="shared" si="0"/>
        <v/>
      </c>
      <c r="M33" s="8" t="str">
        <f t="shared" si="1"/>
        <v/>
      </c>
      <c r="N33" s="9" t="str">
        <f t="shared" si="24"/>
        <v/>
      </c>
      <c r="O33" s="7" t="str">
        <f t="shared" si="2"/>
        <v/>
      </c>
      <c r="P33" s="7" t="str">
        <f t="shared" si="3"/>
        <v/>
      </c>
      <c r="Q33" s="7" t="str">
        <f t="shared" si="2"/>
        <v/>
      </c>
      <c r="R33" s="7" t="str">
        <f t="shared" si="4"/>
        <v/>
      </c>
      <c r="S33" s="7" t="str">
        <f t="shared" si="5"/>
        <v/>
      </c>
      <c r="T33" s="7" t="str">
        <f t="shared" si="6"/>
        <v/>
      </c>
      <c r="U33" s="8" t="str">
        <f t="shared" si="7"/>
        <v/>
      </c>
      <c r="V33" s="23"/>
      <c r="W33" s="17"/>
      <c r="X33" s="17"/>
      <c r="Y33" s="17"/>
      <c r="Z33" s="17"/>
      <c r="AA33" s="17"/>
      <c r="AB33" s="17"/>
      <c r="AC33" s="18"/>
      <c r="AD33" s="6" t="str">
        <f t="shared" si="8"/>
        <v/>
      </c>
      <c r="AE33" s="7" t="str">
        <f t="shared" si="9"/>
        <v/>
      </c>
      <c r="AF33" s="8" t="str">
        <f t="shared" si="10"/>
        <v/>
      </c>
      <c r="AG33" s="9" t="str">
        <f t="shared" si="11"/>
        <v/>
      </c>
      <c r="AH33" s="7" t="str">
        <f t="shared" si="12"/>
        <v/>
      </c>
      <c r="AI33" s="7" t="str">
        <f t="shared" si="13"/>
        <v/>
      </c>
      <c r="AJ33" s="7" t="str">
        <f t="shared" si="14"/>
        <v/>
      </c>
      <c r="AK33" s="7" t="str">
        <f t="shared" si="15"/>
        <v/>
      </c>
      <c r="AL33" s="7" t="str">
        <f t="shared" si="16"/>
        <v/>
      </c>
      <c r="AM33" s="7" t="str">
        <f t="shared" si="17"/>
        <v/>
      </c>
      <c r="AN33" s="34" t="str">
        <f t="shared" si="18"/>
        <v/>
      </c>
      <c r="AO33" s="60" t="str">
        <f t="shared" si="19"/>
        <v/>
      </c>
      <c r="AP33" s="59" t="str">
        <f t="shared" si="20"/>
        <v/>
      </c>
      <c r="AQ33" s="59" t="str">
        <f t="shared" si="21"/>
        <v/>
      </c>
      <c r="AR33" s="61" t="str">
        <f t="shared" si="22"/>
        <v/>
      </c>
    </row>
    <row r="34" spans="1:44" x14ac:dyDescent="0.25">
      <c r="A34" s="10">
        <v>28</v>
      </c>
      <c r="B34" s="15"/>
      <c r="C34" s="16"/>
      <c r="D34" s="17"/>
      <c r="E34" s="17"/>
      <c r="F34" s="17"/>
      <c r="G34" s="17"/>
      <c r="H34" s="17"/>
      <c r="I34" s="17"/>
      <c r="J34" s="18"/>
      <c r="K34" s="6" t="str">
        <f t="shared" si="23"/>
        <v/>
      </c>
      <c r="L34" s="7" t="str">
        <f t="shared" si="0"/>
        <v/>
      </c>
      <c r="M34" s="8" t="str">
        <f t="shared" si="1"/>
        <v/>
      </c>
      <c r="N34" s="9" t="str">
        <f t="shared" si="24"/>
        <v/>
      </c>
      <c r="O34" s="7" t="str">
        <f t="shared" si="2"/>
        <v/>
      </c>
      <c r="P34" s="7" t="str">
        <f t="shared" si="3"/>
        <v/>
      </c>
      <c r="Q34" s="7" t="str">
        <f t="shared" si="2"/>
        <v/>
      </c>
      <c r="R34" s="7" t="str">
        <f t="shared" si="4"/>
        <v/>
      </c>
      <c r="S34" s="7" t="str">
        <f t="shared" si="5"/>
        <v/>
      </c>
      <c r="T34" s="7" t="str">
        <f t="shared" si="6"/>
        <v/>
      </c>
      <c r="U34" s="8" t="str">
        <f t="shared" si="7"/>
        <v/>
      </c>
      <c r="V34" s="23"/>
      <c r="W34" s="17"/>
      <c r="X34" s="17"/>
      <c r="Y34" s="17"/>
      <c r="Z34" s="17"/>
      <c r="AA34" s="17"/>
      <c r="AB34" s="17"/>
      <c r="AC34" s="18"/>
      <c r="AD34" s="6" t="str">
        <f t="shared" si="8"/>
        <v/>
      </c>
      <c r="AE34" s="7" t="str">
        <f t="shared" si="9"/>
        <v/>
      </c>
      <c r="AF34" s="8" t="str">
        <f t="shared" si="10"/>
        <v/>
      </c>
      <c r="AG34" s="9" t="str">
        <f t="shared" si="11"/>
        <v/>
      </c>
      <c r="AH34" s="7" t="str">
        <f t="shared" si="12"/>
        <v/>
      </c>
      <c r="AI34" s="7" t="str">
        <f t="shared" si="13"/>
        <v/>
      </c>
      <c r="AJ34" s="7" t="str">
        <f t="shared" si="14"/>
        <v/>
      </c>
      <c r="AK34" s="7" t="str">
        <f t="shared" si="15"/>
        <v/>
      </c>
      <c r="AL34" s="7" t="str">
        <f t="shared" si="16"/>
        <v/>
      </c>
      <c r="AM34" s="7" t="str">
        <f t="shared" si="17"/>
        <v/>
      </c>
      <c r="AN34" s="34" t="str">
        <f t="shared" si="18"/>
        <v/>
      </c>
      <c r="AO34" s="60" t="str">
        <f t="shared" si="19"/>
        <v/>
      </c>
      <c r="AP34" s="59" t="str">
        <f t="shared" si="20"/>
        <v/>
      </c>
      <c r="AQ34" s="59" t="str">
        <f t="shared" si="21"/>
        <v/>
      </c>
      <c r="AR34" s="61" t="str">
        <f t="shared" si="22"/>
        <v/>
      </c>
    </row>
    <row r="35" spans="1:44" x14ac:dyDescent="0.25">
      <c r="A35" s="10">
        <v>29</v>
      </c>
      <c r="B35" s="15"/>
      <c r="C35" s="16"/>
      <c r="D35" s="17"/>
      <c r="E35" s="17"/>
      <c r="F35" s="17"/>
      <c r="G35" s="17"/>
      <c r="H35" s="17"/>
      <c r="I35" s="17"/>
      <c r="J35" s="18"/>
      <c r="K35" s="6" t="str">
        <f t="shared" si="23"/>
        <v/>
      </c>
      <c r="L35" s="7" t="str">
        <f t="shared" si="0"/>
        <v/>
      </c>
      <c r="M35" s="8" t="str">
        <f t="shared" si="1"/>
        <v/>
      </c>
      <c r="N35" s="9" t="str">
        <f t="shared" si="24"/>
        <v/>
      </c>
      <c r="O35" s="7" t="str">
        <f t="shared" si="2"/>
        <v/>
      </c>
      <c r="P35" s="7" t="str">
        <f t="shared" si="3"/>
        <v/>
      </c>
      <c r="Q35" s="7" t="str">
        <f t="shared" si="2"/>
        <v/>
      </c>
      <c r="R35" s="7" t="str">
        <f t="shared" si="4"/>
        <v/>
      </c>
      <c r="S35" s="7" t="str">
        <f t="shared" si="5"/>
        <v/>
      </c>
      <c r="T35" s="7" t="str">
        <f t="shared" si="6"/>
        <v/>
      </c>
      <c r="U35" s="8" t="str">
        <f t="shared" si="7"/>
        <v/>
      </c>
      <c r="V35" s="23"/>
      <c r="W35" s="17"/>
      <c r="X35" s="17"/>
      <c r="Y35" s="17"/>
      <c r="Z35" s="17"/>
      <c r="AA35" s="17"/>
      <c r="AB35" s="17"/>
      <c r="AC35" s="18"/>
      <c r="AD35" s="6" t="str">
        <f t="shared" si="8"/>
        <v/>
      </c>
      <c r="AE35" s="7" t="str">
        <f t="shared" si="9"/>
        <v/>
      </c>
      <c r="AF35" s="8" t="str">
        <f t="shared" si="10"/>
        <v/>
      </c>
      <c r="AG35" s="9" t="str">
        <f t="shared" si="11"/>
        <v/>
      </c>
      <c r="AH35" s="7" t="str">
        <f t="shared" si="12"/>
        <v/>
      </c>
      <c r="AI35" s="7" t="str">
        <f t="shared" si="13"/>
        <v/>
      </c>
      <c r="AJ35" s="7" t="str">
        <f t="shared" si="14"/>
        <v/>
      </c>
      <c r="AK35" s="7" t="str">
        <f t="shared" si="15"/>
        <v/>
      </c>
      <c r="AL35" s="7" t="str">
        <f t="shared" si="16"/>
        <v/>
      </c>
      <c r="AM35" s="7" t="str">
        <f t="shared" si="17"/>
        <v/>
      </c>
      <c r="AN35" s="34" t="str">
        <f t="shared" si="18"/>
        <v/>
      </c>
      <c r="AO35" s="60" t="str">
        <f t="shared" si="19"/>
        <v/>
      </c>
      <c r="AP35" s="59" t="str">
        <f t="shared" si="20"/>
        <v/>
      </c>
      <c r="AQ35" s="59" t="str">
        <f t="shared" si="21"/>
        <v/>
      </c>
      <c r="AR35" s="61" t="str">
        <f t="shared" si="22"/>
        <v/>
      </c>
    </row>
    <row r="36" spans="1:44" ht="15.75" thickBot="1" x14ac:dyDescent="0.3">
      <c r="A36" s="24">
        <v>30</v>
      </c>
      <c r="B36" s="25"/>
      <c r="C36" s="26"/>
      <c r="D36" s="27"/>
      <c r="E36" s="27"/>
      <c r="F36" s="27"/>
      <c r="G36" s="27"/>
      <c r="H36" s="27"/>
      <c r="I36" s="27"/>
      <c r="J36" s="28"/>
      <c r="K36" s="30" t="str">
        <f t="shared" si="23"/>
        <v/>
      </c>
      <c r="L36" s="31" t="str">
        <f t="shared" si="0"/>
        <v/>
      </c>
      <c r="M36" s="32" t="str">
        <f t="shared" si="1"/>
        <v/>
      </c>
      <c r="N36" s="33" t="str">
        <f t="shared" si="24"/>
        <v/>
      </c>
      <c r="O36" s="31" t="str">
        <f t="shared" si="2"/>
        <v/>
      </c>
      <c r="P36" s="31" t="str">
        <f t="shared" si="3"/>
        <v/>
      </c>
      <c r="Q36" s="31" t="str">
        <f t="shared" si="2"/>
        <v/>
      </c>
      <c r="R36" s="31" t="str">
        <f t="shared" si="4"/>
        <v/>
      </c>
      <c r="S36" s="31" t="str">
        <f t="shared" si="5"/>
        <v/>
      </c>
      <c r="T36" s="31" t="str">
        <f t="shared" si="6"/>
        <v/>
      </c>
      <c r="U36" s="32" t="str">
        <f t="shared" si="7"/>
        <v/>
      </c>
      <c r="V36" s="29"/>
      <c r="W36" s="27"/>
      <c r="X36" s="27"/>
      <c r="Y36" s="27"/>
      <c r="Z36" s="27"/>
      <c r="AA36" s="27"/>
      <c r="AB36" s="27"/>
      <c r="AC36" s="28"/>
      <c r="AD36" s="30" t="str">
        <f t="shared" si="8"/>
        <v/>
      </c>
      <c r="AE36" s="31" t="str">
        <f t="shared" si="9"/>
        <v/>
      </c>
      <c r="AF36" s="32" t="str">
        <f t="shared" si="10"/>
        <v/>
      </c>
      <c r="AG36" s="33" t="str">
        <f t="shared" si="11"/>
        <v/>
      </c>
      <c r="AH36" s="31" t="str">
        <f t="shared" si="12"/>
        <v/>
      </c>
      <c r="AI36" s="31" t="str">
        <f t="shared" si="13"/>
        <v/>
      </c>
      <c r="AJ36" s="31" t="str">
        <f t="shared" si="14"/>
        <v/>
      </c>
      <c r="AK36" s="31" t="str">
        <f t="shared" si="15"/>
        <v/>
      </c>
      <c r="AL36" s="31" t="str">
        <f t="shared" si="16"/>
        <v/>
      </c>
      <c r="AM36" s="31" t="str">
        <f t="shared" si="17"/>
        <v/>
      </c>
      <c r="AN36" s="35" t="str">
        <f t="shared" si="18"/>
        <v/>
      </c>
      <c r="AO36" s="62" t="str">
        <f t="shared" si="19"/>
        <v/>
      </c>
      <c r="AP36" s="63" t="str">
        <f t="shared" si="20"/>
        <v/>
      </c>
      <c r="AQ36" s="63" t="str">
        <f t="shared" si="21"/>
        <v/>
      </c>
      <c r="AR36" s="64" t="str">
        <f t="shared" si="22"/>
        <v/>
      </c>
    </row>
    <row r="37" spans="1:44" ht="15.75" thickBot="1" x14ac:dyDescent="0.3">
      <c r="A37" s="147" t="s">
        <v>11</v>
      </c>
      <c r="B37" s="148"/>
      <c r="C37" s="130" t="s">
        <v>30</v>
      </c>
      <c r="D37" s="119"/>
      <c r="E37" s="119"/>
      <c r="F37" s="119"/>
      <c r="G37" s="119"/>
      <c r="H37" s="119"/>
      <c r="I37" s="119"/>
      <c r="J37" s="119"/>
      <c r="K37" s="119" t="s">
        <v>10</v>
      </c>
      <c r="L37" s="119"/>
      <c r="M37" s="119"/>
      <c r="N37" s="119"/>
      <c r="O37" s="119"/>
      <c r="P37" s="119"/>
      <c r="Q37" s="119"/>
      <c r="R37" s="119"/>
      <c r="S37" s="119" t="s">
        <v>20</v>
      </c>
      <c r="T37" s="119"/>
      <c r="U37" s="119"/>
      <c r="V37" s="119"/>
      <c r="W37" s="119"/>
      <c r="X37" s="119"/>
      <c r="Y37" s="125"/>
      <c r="Z37" s="130" t="s">
        <v>31</v>
      </c>
      <c r="AA37" s="119"/>
      <c r="AB37" s="119"/>
      <c r="AC37" s="119"/>
      <c r="AD37" s="119"/>
      <c r="AE37" s="119"/>
      <c r="AF37" s="119" t="s">
        <v>22</v>
      </c>
      <c r="AG37" s="119"/>
      <c r="AH37" s="119"/>
      <c r="AI37" s="119" t="s">
        <v>23</v>
      </c>
      <c r="AJ37" s="119"/>
      <c r="AK37" s="120"/>
      <c r="AL37" s="119" t="s">
        <v>24</v>
      </c>
      <c r="AM37" s="119"/>
      <c r="AN37" s="125"/>
      <c r="AO37" s="95" t="str">
        <f>AO4</f>
        <v>Личностные</v>
      </c>
      <c r="AP37" s="97" t="str">
        <f>AP4</f>
        <v>Коммуникативные</v>
      </c>
      <c r="AQ37" s="97" t="str">
        <f>AQ4</f>
        <v>Регулятивные</v>
      </c>
      <c r="AR37" s="99" t="str">
        <f>AR4</f>
        <v>Познавательные</v>
      </c>
    </row>
    <row r="38" spans="1:44" ht="15.75" customHeight="1" x14ac:dyDescent="0.25">
      <c r="A38" s="149" t="s">
        <v>12</v>
      </c>
      <c r="B38" s="150"/>
      <c r="C38" s="146">
        <f>IF(SUM(C7:C36)=0,"",AVERAGEIFS($C$7:$C$36,$C$7:$C$36,"&gt;0"))</f>
        <v>1.75</v>
      </c>
      <c r="D38" s="138"/>
      <c r="E38" s="138"/>
      <c r="F38" s="138"/>
      <c r="G38" s="138"/>
      <c r="H38" s="138"/>
      <c r="I38" s="138"/>
      <c r="J38" s="138"/>
      <c r="K38" s="138">
        <f>IF(SUM(V7:V36)=0,"",AVERAGEIFS($V$7:$V$36,$V$7:$V$36,"&gt;0"))</f>
        <v>1.6666666666666667</v>
      </c>
      <c r="L38" s="138"/>
      <c r="M38" s="138"/>
      <c r="N38" s="138"/>
      <c r="O38" s="138"/>
      <c r="P38" s="138"/>
      <c r="Q38" s="138"/>
      <c r="R38" s="138"/>
      <c r="S38" s="101" t="str">
        <f t="shared" ref="S38:S45" si="25">IF(AND(C38="",K38=""),"",IF(K38&lt;C38,"снижение",IF(K38=C38,"стабильно",IF(K38&gt;C38,"повышение"))))</f>
        <v>снижение</v>
      </c>
      <c r="T38" s="101"/>
      <c r="U38" s="101"/>
      <c r="V38" s="101"/>
      <c r="W38" s="101"/>
      <c r="X38" s="101"/>
      <c r="Y38" s="102"/>
      <c r="Z38" s="126" t="str">
        <f>N5</f>
        <v>Личностные</v>
      </c>
      <c r="AA38" s="127"/>
      <c r="AB38" s="127"/>
      <c r="AC38" s="127"/>
      <c r="AD38" s="127"/>
      <c r="AE38" s="127"/>
      <c r="AF38" s="113">
        <f>IF(SUM(N7:N36)=0,"",AVERAGEIFS(N7:N36,N7:N36,"&gt;=0"))</f>
        <v>1.75</v>
      </c>
      <c r="AG38" s="113"/>
      <c r="AH38" s="113"/>
      <c r="AI38" s="113">
        <f>IF(SUM(AG7:AG36)=0,"",AVERAGEIFS(AG7:AG36,AG7:AG36,"&gt;=0"))</f>
        <v>1.5833333333333333</v>
      </c>
      <c r="AJ38" s="113"/>
      <c r="AK38" s="114"/>
      <c r="AL38" s="101" t="str">
        <f>IF(AND(AF38="",AI38=""),"",IF(AI38&lt;AF38,"снижение",IF(AI38=AF38,"стабильно",IF(AI38&gt;AF38,"повышение"))))</f>
        <v>снижение</v>
      </c>
      <c r="AM38" s="101"/>
      <c r="AN38" s="102"/>
      <c r="AO38" s="96"/>
      <c r="AP38" s="98"/>
      <c r="AQ38" s="98"/>
      <c r="AR38" s="100"/>
    </row>
    <row r="39" spans="1:44" x14ac:dyDescent="0.25">
      <c r="A39" s="151" t="s">
        <v>13</v>
      </c>
      <c r="B39" s="152"/>
      <c r="C39" s="140">
        <f>IF(SUM(D7:D36)=0,"",AVERAGEIFS($D$7:$D$36,$D$7:$D$36,"&gt;0"))</f>
        <v>2</v>
      </c>
      <c r="D39" s="139"/>
      <c r="E39" s="139"/>
      <c r="F39" s="139"/>
      <c r="G39" s="139"/>
      <c r="H39" s="139"/>
      <c r="I39" s="139"/>
      <c r="J39" s="139"/>
      <c r="K39" s="139">
        <f>IF(SUM(W7:W36)=0,"",AVERAGEIFS($W$7:$W$36,$W$7:$W$36,"&gt;0"))</f>
        <v>2</v>
      </c>
      <c r="L39" s="139"/>
      <c r="M39" s="139"/>
      <c r="N39" s="139"/>
      <c r="O39" s="139"/>
      <c r="P39" s="139"/>
      <c r="Q39" s="139"/>
      <c r="R39" s="139"/>
      <c r="S39" s="117" t="str">
        <f t="shared" si="25"/>
        <v>стабильно</v>
      </c>
      <c r="T39" s="117"/>
      <c r="U39" s="117"/>
      <c r="V39" s="117"/>
      <c r="W39" s="117"/>
      <c r="X39" s="117"/>
      <c r="Y39" s="118"/>
      <c r="Z39" s="128" t="str">
        <f>P5</f>
        <v>Коммуникативные</v>
      </c>
      <c r="AA39" s="129"/>
      <c r="AB39" s="129"/>
      <c r="AC39" s="129"/>
      <c r="AD39" s="129"/>
      <c r="AE39" s="129"/>
      <c r="AF39" s="115">
        <f>IF(SUM(P7:P36)=0,"",AVERAGEIFS(P7:P36,P7:P36,"&gt;=0"))</f>
        <v>1.6666666666666667</v>
      </c>
      <c r="AG39" s="115"/>
      <c r="AH39" s="115"/>
      <c r="AI39" s="115">
        <f>IF(SUM(AI7:AI36)=0,"",AVERAGEIFS(AI7:AI36,AI7:AI36,"&gt;=0"))</f>
        <v>1.75</v>
      </c>
      <c r="AJ39" s="115"/>
      <c r="AK39" s="116"/>
      <c r="AL39" s="117" t="str">
        <f>IF(AND(AF39="",AI39=""),"",IF(AI39&lt;AF39,"снижение",IF(AI39=AF39,"стабильно",IF(AI39&gt;AF39,"повышение"))))</f>
        <v>повышение</v>
      </c>
      <c r="AM39" s="117"/>
      <c r="AN39" s="118"/>
      <c r="AO39" s="96"/>
      <c r="AP39" s="98"/>
      <c r="AQ39" s="98"/>
      <c r="AR39" s="100"/>
    </row>
    <row r="40" spans="1:44" x14ac:dyDescent="0.25">
      <c r="A40" s="142" t="s">
        <v>14</v>
      </c>
      <c r="B40" s="143"/>
      <c r="C40" s="140">
        <f>IF(SUM(E7:E36)=0,"",AVERAGEIFS($E$7:$E$36,$E$7:$E$36,"&gt;0"))</f>
        <v>1.75</v>
      </c>
      <c r="D40" s="139"/>
      <c r="E40" s="139"/>
      <c r="F40" s="139"/>
      <c r="G40" s="139"/>
      <c r="H40" s="139"/>
      <c r="I40" s="139"/>
      <c r="J40" s="139"/>
      <c r="K40" s="139">
        <f>IF(SUM(X7:X36)=0,"",AVERAGEIFS($X$7:$X$36,$X$7:$X$36,"&gt;0"))</f>
        <v>1.75</v>
      </c>
      <c r="L40" s="139"/>
      <c r="M40" s="139"/>
      <c r="N40" s="139"/>
      <c r="O40" s="139"/>
      <c r="P40" s="139"/>
      <c r="Q40" s="139"/>
      <c r="R40" s="139"/>
      <c r="S40" s="117" t="str">
        <f t="shared" si="25"/>
        <v>стабильно</v>
      </c>
      <c r="T40" s="117"/>
      <c r="U40" s="117"/>
      <c r="V40" s="117"/>
      <c r="W40" s="117"/>
      <c r="X40" s="117"/>
      <c r="Y40" s="118"/>
      <c r="Z40" s="128" t="str">
        <f>R5</f>
        <v>Регулятивные</v>
      </c>
      <c r="AA40" s="129"/>
      <c r="AB40" s="129"/>
      <c r="AC40" s="129"/>
      <c r="AD40" s="129"/>
      <c r="AE40" s="129"/>
      <c r="AF40" s="115">
        <f>IF(SUM(R7:R36)=0,"",AVERAGEIFS(R7:R36,R7:R36,"&gt;=0"))</f>
        <v>1.75</v>
      </c>
      <c r="AG40" s="115"/>
      <c r="AH40" s="115"/>
      <c r="AI40" s="115">
        <f>IF(SUM(AK7:AK36)=0,"",AVERAGEIFS(AK7:AK36,AK7:AK36,"&gt;=0"))</f>
        <v>1.3333333333333335</v>
      </c>
      <c r="AJ40" s="115"/>
      <c r="AK40" s="116"/>
      <c r="AL40" s="117" t="str">
        <f>IF(AND(AF40="",AI40=""),"",IF(AI40&lt;AF40,"снижение",IF(AI40=AF40,"стабильно",IF(AI40&gt;AF40,"повышение"))))</f>
        <v>снижение</v>
      </c>
      <c r="AM40" s="117"/>
      <c r="AN40" s="118"/>
      <c r="AO40" s="96"/>
      <c r="AP40" s="98"/>
      <c r="AQ40" s="98"/>
      <c r="AR40" s="100"/>
    </row>
    <row r="41" spans="1:44" ht="15.75" thickBot="1" x14ac:dyDescent="0.3">
      <c r="A41" s="142" t="s">
        <v>15</v>
      </c>
      <c r="B41" s="143"/>
      <c r="C41" s="140">
        <f>IF(SUM(F7:F36)=0,"",AVERAGEIFS($F$7:$F$36,$F$7:$F$36,"&gt;0"))</f>
        <v>1.75</v>
      </c>
      <c r="D41" s="139"/>
      <c r="E41" s="139"/>
      <c r="F41" s="139"/>
      <c r="G41" s="139"/>
      <c r="H41" s="139"/>
      <c r="I41" s="139"/>
      <c r="J41" s="139"/>
      <c r="K41" s="139">
        <f>IF(SUM(Y7:Y36)=0,"",AVERAGEIFS($Y$7:$Y$36,$Y$7:$Y$36,"&gt;0"))</f>
        <v>2</v>
      </c>
      <c r="L41" s="139"/>
      <c r="M41" s="139"/>
      <c r="N41" s="139"/>
      <c r="O41" s="139"/>
      <c r="P41" s="139"/>
      <c r="Q41" s="139"/>
      <c r="R41" s="139"/>
      <c r="S41" s="117" t="str">
        <f t="shared" si="25"/>
        <v>повышение</v>
      </c>
      <c r="T41" s="117"/>
      <c r="U41" s="117"/>
      <c r="V41" s="117"/>
      <c r="W41" s="117"/>
      <c r="X41" s="117"/>
      <c r="Y41" s="118"/>
      <c r="Z41" s="123" t="str">
        <f>T5</f>
        <v>Познавательные</v>
      </c>
      <c r="AA41" s="124"/>
      <c r="AB41" s="124"/>
      <c r="AC41" s="124"/>
      <c r="AD41" s="124"/>
      <c r="AE41" s="124"/>
      <c r="AF41" s="107">
        <f>IF(SUM(T7:T36)=0,"",AVERAGEIFS(T7:T36,T7:T36,"&gt;=0"))</f>
        <v>1.75</v>
      </c>
      <c r="AG41" s="107"/>
      <c r="AH41" s="107"/>
      <c r="AI41" s="107">
        <f>IF(SUM(AM7:AM36)=0,"",AVERAGEIFS(AM7:AM36,AM7:AM36,"&gt;=0"))</f>
        <v>1.75</v>
      </c>
      <c r="AJ41" s="107"/>
      <c r="AK41" s="108"/>
      <c r="AL41" s="94" t="str">
        <f>IF(AND(AF41="",AI41=""),"",IF(AI41&lt;AF41,"снижение",IF(AI41=AF41,"стабильно",IF(AI41&gt;AF41,"повышение"))))</f>
        <v>стабильно</v>
      </c>
      <c r="AM41" s="94"/>
      <c r="AN41" s="109"/>
      <c r="AO41" s="96"/>
      <c r="AP41" s="98"/>
      <c r="AQ41" s="98"/>
      <c r="AR41" s="100"/>
    </row>
    <row r="42" spans="1:44" x14ac:dyDescent="0.25">
      <c r="A42" s="151" t="s">
        <v>16</v>
      </c>
      <c r="B42" s="152"/>
      <c r="C42" s="140">
        <f>IF(SUM(G7:G36)=0,"",AVERAGEIFS($G$7:$G$36,$G$7:$G$36,"&gt;0"))</f>
        <v>1.75</v>
      </c>
      <c r="D42" s="139"/>
      <c r="E42" s="139"/>
      <c r="F42" s="139"/>
      <c r="G42" s="139"/>
      <c r="H42" s="139"/>
      <c r="I42" s="139"/>
      <c r="J42" s="139"/>
      <c r="K42" s="139">
        <f>IF(SUM(Z7:Z36)=0,"",AVERAGEIFS($Z$7:$Z$36,$Z$7:$Z$36,"&gt;0"))</f>
        <v>1.75</v>
      </c>
      <c r="L42" s="139"/>
      <c r="M42" s="139"/>
      <c r="N42" s="139"/>
      <c r="O42" s="139"/>
      <c r="P42" s="139"/>
      <c r="Q42" s="139"/>
      <c r="R42" s="139"/>
      <c r="S42" s="117" t="str">
        <f t="shared" si="25"/>
        <v>стабильно</v>
      </c>
      <c r="T42" s="117"/>
      <c r="U42" s="117"/>
      <c r="V42" s="117"/>
      <c r="W42" s="117"/>
      <c r="X42" s="117"/>
      <c r="Y42" s="118"/>
      <c r="Z42" s="126" t="str">
        <f>AO37</f>
        <v>Личностные</v>
      </c>
      <c r="AA42" s="127"/>
      <c r="AB42" s="127"/>
      <c r="AC42" s="127"/>
      <c r="AD42" s="127"/>
      <c r="AE42" s="127"/>
      <c r="AF42" s="133">
        <f>IF(AO45=0,"",AO42/AO45)</f>
        <v>0.25</v>
      </c>
      <c r="AG42" s="133"/>
      <c r="AH42" s="133"/>
      <c r="AI42" s="133">
        <f>IF(AO45=0,"",AO43/AO45)</f>
        <v>0.5</v>
      </c>
      <c r="AJ42" s="133"/>
      <c r="AK42" s="134"/>
      <c r="AL42" s="5" t="s">
        <v>26</v>
      </c>
      <c r="AM42" s="52"/>
      <c r="AN42" s="52"/>
      <c r="AO42" s="36">
        <f>COUNTIFS(AO7:AO36,$AL$42)</f>
        <v>1</v>
      </c>
      <c r="AP42" s="36">
        <f>COUNTIFS(AP7:AP36,$AL$42)</f>
        <v>1</v>
      </c>
      <c r="AQ42" s="36">
        <f>COUNTIFS(AQ7:AQ36,$AL$42)</f>
        <v>1</v>
      </c>
      <c r="AR42" s="37">
        <f>COUNTIFS(AR7:AR36,$AL$42)</f>
        <v>1</v>
      </c>
    </row>
    <row r="43" spans="1:44" x14ac:dyDescent="0.25">
      <c r="A43" s="142" t="s">
        <v>17</v>
      </c>
      <c r="B43" s="143"/>
      <c r="C43" s="140">
        <f>IF(SUM(H7:H36)=0,"",AVERAGEIFS($H$7:$H$36,$H$7:$H$36,"&gt;0"))</f>
        <v>1.75</v>
      </c>
      <c r="D43" s="139"/>
      <c r="E43" s="139"/>
      <c r="F43" s="139"/>
      <c r="G43" s="139"/>
      <c r="H43" s="139"/>
      <c r="I43" s="139"/>
      <c r="J43" s="139"/>
      <c r="K43" s="139">
        <f>IF(SUM(AA7:AA36)=0,"",AVERAGEIFS($AA$7:$AA$36,$AA$7:$AA$36,"&gt;0"))</f>
        <v>1.75</v>
      </c>
      <c r="L43" s="139"/>
      <c r="M43" s="139"/>
      <c r="N43" s="139"/>
      <c r="O43" s="139"/>
      <c r="P43" s="139"/>
      <c r="Q43" s="139"/>
      <c r="R43" s="139"/>
      <c r="S43" s="117" t="str">
        <f t="shared" si="25"/>
        <v>стабильно</v>
      </c>
      <c r="T43" s="117"/>
      <c r="U43" s="117"/>
      <c r="V43" s="117"/>
      <c r="W43" s="117"/>
      <c r="X43" s="117"/>
      <c r="Y43" s="118"/>
      <c r="Z43" s="128" t="str">
        <f>AP37</f>
        <v>Коммуникативные</v>
      </c>
      <c r="AA43" s="129"/>
      <c r="AB43" s="129"/>
      <c r="AC43" s="129"/>
      <c r="AD43" s="129"/>
      <c r="AE43" s="129"/>
      <c r="AF43" s="135">
        <f>IF(AP45=0,"",AP42/AP45)</f>
        <v>0.25</v>
      </c>
      <c r="AG43" s="135"/>
      <c r="AH43" s="135"/>
      <c r="AI43" s="135">
        <f>IF(AP45=0,"",AP43/AP45)</f>
        <v>0.25</v>
      </c>
      <c r="AJ43" s="135"/>
      <c r="AK43" s="136"/>
      <c r="AL43" s="10" t="s">
        <v>27</v>
      </c>
      <c r="AM43" s="36"/>
      <c r="AN43" s="36"/>
      <c r="AO43" s="36">
        <f>COUNTIFS(AO7:AO36,$AL$43)</f>
        <v>2</v>
      </c>
      <c r="AP43" s="36">
        <f>COUNTIFS(AP7:AP36,$AL$43)</f>
        <v>1</v>
      </c>
      <c r="AQ43" s="36">
        <f>COUNTIFS(AQ7:AQ36,$AL$43)</f>
        <v>2</v>
      </c>
      <c r="AR43" s="37">
        <f>COUNTIFS(AR7:AR36,$AL$43)</f>
        <v>1</v>
      </c>
    </row>
    <row r="44" spans="1:44" ht="24.75" customHeight="1" x14ac:dyDescent="0.25">
      <c r="A44" s="142" t="s">
        <v>18</v>
      </c>
      <c r="B44" s="143"/>
      <c r="C44" s="140">
        <f>IF(SUM(I7:I36)=0,"",AVERAGEIFS($I$7:$I$36,$I$7:$I$36,"&gt;0"))</f>
        <v>1.75</v>
      </c>
      <c r="D44" s="139"/>
      <c r="E44" s="139"/>
      <c r="F44" s="139"/>
      <c r="G44" s="139"/>
      <c r="H44" s="139"/>
      <c r="I44" s="139"/>
      <c r="J44" s="139"/>
      <c r="K44" s="139">
        <f>IF(SUM(AB7:AB36)=0,"",AVERAGEIFS($AB$7:$AB$36,$AB$7:$AB$36,"&gt;0"))</f>
        <v>1.75</v>
      </c>
      <c r="L44" s="139"/>
      <c r="M44" s="139"/>
      <c r="N44" s="139"/>
      <c r="O44" s="139"/>
      <c r="P44" s="139"/>
      <c r="Q44" s="139"/>
      <c r="R44" s="139"/>
      <c r="S44" s="117" t="str">
        <f t="shared" si="25"/>
        <v>стабильно</v>
      </c>
      <c r="T44" s="117"/>
      <c r="U44" s="117"/>
      <c r="V44" s="117"/>
      <c r="W44" s="117"/>
      <c r="X44" s="117"/>
      <c r="Y44" s="118"/>
      <c r="Z44" s="128" t="str">
        <f>AQ37</f>
        <v>Регулятивные</v>
      </c>
      <c r="AA44" s="129"/>
      <c r="AB44" s="129"/>
      <c r="AC44" s="129"/>
      <c r="AD44" s="129"/>
      <c r="AE44" s="129"/>
      <c r="AF44" s="135">
        <f>IF(AQ45=0,"",AQ42/AQ45)</f>
        <v>0.25</v>
      </c>
      <c r="AG44" s="135"/>
      <c r="AH44" s="135"/>
      <c r="AI44" s="135">
        <f>IF(AQ45=0,"",AQ43/AQ45)</f>
        <v>0.5</v>
      </c>
      <c r="AJ44" s="135"/>
      <c r="AK44" s="136"/>
      <c r="AL44" s="51" t="s">
        <v>28</v>
      </c>
      <c r="AM44" s="50"/>
      <c r="AN44" s="50"/>
      <c r="AO44" s="40">
        <f>COUNTIFS(AO7:AO36,$AL$44)</f>
        <v>1</v>
      </c>
      <c r="AP44" s="40">
        <f>COUNTIFS(AP7:AP36,$AL$44)</f>
        <v>2</v>
      </c>
      <c r="AQ44" s="40">
        <f>COUNTIFS(AQ7:AQ36,$AL$44)</f>
        <v>1</v>
      </c>
      <c r="AR44" s="41">
        <f>COUNTIFS(AR7:AR36,$AL$44)</f>
        <v>2</v>
      </c>
    </row>
    <row r="45" spans="1:44" ht="15.75" thickBot="1" x14ac:dyDescent="0.3">
      <c r="A45" s="144" t="s">
        <v>19</v>
      </c>
      <c r="B45" s="145"/>
      <c r="C45" s="141">
        <f>IF(SUM(J7:J36)=0,"",AVERAGEIFS($J$7:$J$36,$J$7:$J$36,"&gt;0"))</f>
        <v>1.75</v>
      </c>
      <c r="D45" s="137"/>
      <c r="E45" s="137"/>
      <c r="F45" s="137"/>
      <c r="G45" s="137"/>
      <c r="H45" s="137"/>
      <c r="I45" s="137"/>
      <c r="J45" s="137"/>
      <c r="K45" s="137">
        <f>IF(SUM(AC7:AC36)=0,"",AVERAGEIFS($AC$7:$AC$36,$AC$7:$AC$36,"&gt;0"))</f>
        <v>1.6666666666666667</v>
      </c>
      <c r="L45" s="137"/>
      <c r="M45" s="137"/>
      <c r="N45" s="137"/>
      <c r="O45" s="137"/>
      <c r="P45" s="137"/>
      <c r="Q45" s="137"/>
      <c r="R45" s="137"/>
      <c r="S45" s="94" t="str">
        <f t="shared" si="25"/>
        <v>снижение</v>
      </c>
      <c r="T45" s="94"/>
      <c r="U45" s="94"/>
      <c r="V45" s="94"/>
      <c r="W45" s="94"/>
      <c r="X45" s="94"/>
      <c r="Y45" s="109"/>
      <c r="Z45" s="123" t="str">
        <f>AR37</f>
        <v>Познавательные</v>
      </c>
      <c r="AA45" s="124"/>
      <c r="AB45" s="124"/>
      <c r="AC45" s="124"/>
      <c r="AD45" s="124"/>
      <c r="AE45" s="124"/>
      <c r="AF45" s="131">
        <f>IF(AR45=0,"",AR42/AR45)</f>
        <v>0.25</v>
      </c>
      <c r="AG45" s="131"/>
      <c r="AH45" s="131"/>
      <c r="AI45" s="131">
        <f>IF(AR45=0,"",AR43/AR45)</f>
        <v>0.25</v>
      </c>
      <c r="AJ45" s="131"/>
      <c r="AK45" s="132"/>
      <c r="AL45" s="93" t="s">
        <v>29</v>
      </c>
      <c r="AM45" s="94"/>
      <c r="AN45" s="94"/>
      <c r="AO45" s="38">
        <f>SUM(AO42:AO44)</f>
        <v>4</v>
      </c>
      <c r="AP45" s="38">
        <f>SUM(AP42:AP44)</f>
        <v>4</v>
      </c>
      <c r="AQ45" s="38">
        <f>SUM(AQ42:AQ44)</f>
        <v>4</v>
      </c>
      <c r="AR45" s="39">
        <f>SUM(AR42:AR44)</f>
        <v>4</v>
      </c>
    </row>
    <row r="46" spans="1:44" hidden="1" x14ac:dyDescent="0.25">
      <c r="A46" s="55"/>
      <c r="B46" s="55"/>
    </row>
    <row r="47" spans="1:44" hidden="1" x14ac:dyDescent="0.25">
      <c r="A47" s="55"/>
      <c r="B47" s="55"/>
    </row>
    <row r="48" spans="1:44" hidden="1" x14ac:dyDescent="0.25">
      <c r="A48" s="55"/>
      <c r="B48" s="55"/>
    </row>
    <row r="49" spans="1:2" hidden="1" x14ac:dyDescent="0.25">
      <c r="A49" s="55"/>
      <c r="B49" s="55"/>
    </row>
    <row r="50" spans="1:2" hidden="1" x14ac:dyDescent="0.25">
      <c r="A50" s="55"/>
      <c r="B50" s="55"/>
    </row>
    <row r="51" spans="1:2" hidden="1" x14ac:dyDescent="0.25">
      <c r="A51" s="55"/>
      <c r="B51" s="55"/>
    </row>
    <row r="52" spans="1:2" hidden="1" x14ac:dyDescent="0.25">
      <c r="A52" s="55"/>
      <c r="B52" s="55"/>
    </row>
    <row r="53" spans="1:2" hidden="1" x14ac:dyDescent="0.25">
      <c r="A53" s="55"/>
      <c r="B53" s="55"/>
    </row>
    <row r="54" spans="1:2" hidden="1" x14ac:dyDescent="0.25">
      <c r="A54" s="55"/>
      <c r="B54" s="55"/>
    </row>
    <row r="55" spans="1:2" hidden="1" x14ac:dyDescent="0.25">
      <c r="A55" s="55"/>
      <c r="B55" s="55"/>
    </row>
    <row r="56" spans="1:2" hidden="1" x14ac:dyDescent="0.25">
      <c r="A56" s="55"/>
      <c r="B56" s="55"/>
    </row>
    <row r="57" spans="1:2" hidden="1" x14ac:dyDescent="0.25">
      <c r="A57" s="55"/>
      <c r="B57" s="55"/>
    </row>
    <row r="58" spans="1:2" hidden="1" x14ac:dyDescent="0.25">
      <c r="A58" s="55"/>
      <c r="B58" s="55"/>
    </row>
    <row r="59" spans="1:2" hidden="1" x14ac:dyDescent="0.25">
      <c r="A59" s="55"/>
      <c r="B59" s="55"/>
    </row>
    <row r="60" spans="1:2" hidden="1" x14ac:dyDescent="0.25">
      <c r="A60" s="55"/>
      <c r="B60" s="55"/>
    </row>
    <row r="61" spans="1:2" hidden="1" x14ac:dyDescent="0.25">
      <c r="A61" s="55"/>
      <c r="B61" s="55"/>
    </row>
    <row r="62" spans="1:2" hidden="1" x14ac:dyDescent="0.25">
      <c r="A62" s="55"/>
      <c r="B62" s="55"/>
    </row>
    <row r="63" spans="1:2" hidden="1" x14ac:dyDescent="0.25">
      <c r="A63" s="55"/>
      <c r="B63" s="55"/>
    </row>
    <row r="64" spans="1:2" hidden="1" x14ac:dyDescent="0.25">
      <c r="A64" s="55"/>
      <c r="B64" s="55"/>
    </row>
    <row r="65" spans="1:2" hidden="1" x14ac:dyDescent="0.25">
      <c r="A65" s="55"/>
      <c r="B65" s="55"/>
    </row>
    <row r="66" spans="1:2" hidden="1" x14ac:dyDescent="0.25">
      <c r="A66" s="55"/>
      <c r="B66" s="55"/>
    </row>
    <row r="67" spans="1:2" hidden="1" x14ac:dyDescent="0.25">
      <c r="A67" s="55"/>
      <c r="B67" s="55"/>
    </row>
    <row r="68" spans="1:2" hidden="1" x14ac:dyDescent="0.25">
      <c r="A68" s="55"/>
      <c r="B68" s="55"/>
    </row>
    <row r="69" spans="1:2" hidden="1" x14ac:dyDescent="0.25">
      <c r="A69" s="55"/>
      <c r="B69" s="55"/>
    </row>
    <row r="70" spans="1:2" hidden="1" x14ac:dyDescent="0.25">
      <c r="A70" s="55"/>
      <c r="B70" s="55"/>
    </row>
    <row r="71" spans="1:2" hidden="1" x14ac:dyDescent="0.25">
      <c r="A71" s="55"/>
      <c r="B71" s="55"/>
    </row>
    <row r="72" spans="1:2" hidden="1" x14ac:dyDescent="0.25">
      <c r="A72" s="55"/>
      <c r="B72" s="55"/>
    </row>
    <row r="73" spans="1:2" hidden="1" x14ac:dyDescent="0.25">
      <c r="A73" s="55"/>
      <c r="B73" s="55"/>
    </row>
    <row r="74" spans="1:2" hidden="1" x14ac:dyDescent="0.25">
      <c r="A74" s="55"/>
      <c r="B74" s="55"/>
    </row>
    <row r="75" spans="1:2" hidden="1" x14ac:dyDescent="0.25">
      <c r="A75" s="55"/>
      <c r="B75" s="55"/>
    </row>
    <row r="76" spans="1:2" hidden="1" x14ac:dyDescent="0.25">
      <c r="A76" s="55"/>
      <c r="B76" s="55"/>
    </row>
    <row r="77" spans="1:2" hidden="1" x14ac:dyDescent="0.25">
      <c r="A77" s="55"/>
      <c r="B77" s="55"/>
    </row>
    <row r="78" spans="1:2" hidden="1" x14ac:dyDescent="0.25">
      <c r="A78" s="55"/>
      <c r="B78" s="55"/>
    </row>
    <row r="79" spans="1:2" hidden="1" x14ac:dyDescent="0.25">
      <c r="A79" s="55"/>
      <c r="B79" s="55"/>
    </row>
    <row r="80" spans="1:2" hidden="1" x14ac:dyDescent="0.25">
      <c r="A80" s="55"/>
      <c r="B80" s="55"/>
    </row>
    <row r="81" spans="1:2" hidden="1" x14ac:dyDescent="0.25">
      <c r="A81" s="55"/>
      <c r="B81" s="55"/>
    </row>
    <row r="82" spans="1:2" hidden="1" x14ac:dyDescent="0.25">
      <c r="A82" s="55"/>
      <c r="B82" s="55"/>
    </row>
    <row r="83" spans="1:2" hidden="1" x14ac:dyDescent="0.25">
      <c r="A83" s="55"/>
      <c r="B83" s="55"/>
    </row>
    <row r="84" spans="1:2" hidden="1" x14ac:dyDescent="0.25">
      <c r="A84" s="55"/>
      <c r="B84" s="55"/>
    </row>
    <row r="85" spans="1:2" hidden="1" x14ac:dyDescent="0.25">
      <c r="A85" s="55"/>
      <c r="B85" s="55"/>
    </row>
    <row r="86" spans="1:2" hidden="1" x14ac:dyDescent="0.25">
      <c r="A86" s="55"/>
      <c r="B86" s="55"/>
    </row>
    <row r="87" spans="1:2" hidden="1" x14ac:dyDescent="0.25">
      <c r="A87" s="55"/>
      <c r="B87" s="55"/>
    </row>
    <row r="88" spans="1:2" hidden="1" x14ac:dyDescent="0.25">
      <c r="A88" s="55"/>
      <c r="B88" s="55"/>
    </row>
    <row r="89" spans="1:2" hidden="1" x14ac:dyDescent="0.25">
      <c r="A89" s="55"/>
      <c r="B89" s="55"/>
    </row>
    <row r="90" spans="1:2" hidden="1" x14ac:dyDescent="0.25">
      <c r="A90" s="55"/>
      <c r="B90" s="55"/>
    </row>
    <row r="91" spans="1:2" hidden="1" x14ac:dyDescent="0.25">
      <c r="A91" s="55"/>
      <c r="B91" s="55"/>
    </row>
    <row r="92" spans="1:2" hidden="1" x14ac:dyDescent="0.25">
      <c r="A92" s="55"/>
      <c r="B92" s="55"/>
    </row>
    <row r="93" spans="1:2" hidden="1" x14ac:dyDescent="0.25">
      <c r="A93" s="55"/>
      <c r="B93" s="55"/>
    </row>
    <row r="94" spans="1:2" hidden="1" x14ac:dyDescent="0.25">
      <c r="A94" s="55"/>
      <c r="B94" s="55"/>
    </row>
    <row r="95" spans="1:2" hidden="1" x14ac:dyDescent="0.25">
      <c r="A95" s="55"/>
      <c r="B95" s="55"/>
    </row>
    <row r="96" spans="1:2" hidden="1" x14ac:dyDescent="0.25">
      <c r="A96" s="55"/>
      <c r="B96" s="55"/>
    </row>
    <row r="97" spans="1:2" hidden="1" x14ac:dyDescent="0.25">
      <c r="A97" s="55"/>
      <c r="B97" s="55"/>
    </row>
    <row r="98" spans="1:2" hidden="1" x14ac:dyDescent="0.25">
      <c r="A98" s="55"/>
      <c r="B98" s="55"/>
    </row>
    <row r="99" spans="1:2" hidden="1" x14ac:dyDescent="0.25">
      <c r="A99" s="55"/>
      <c r="B99" s="55"/>
    </row>
    <row r="100" spans="1:2" hidden="1" x14ac:dyDescent="0.25">
      <c r="A100" s="55"/>
      <c r="B100" s="55"/>
    </row>
    <row r="101" spans="1:2" hidden="1" x14ac:dyDescent="0.25">
      <c r="A101" s="55"/>
      <c r="B101" s="55"/>
    </row>
    <row r="102" spans="1:2" hidden="1" x14ac:dyDescent="0.25">
      <c r="A102" s="55"/>
      <c r="B102" s="55"/>
    </row>
    <row r="103" spans="1:2" hidden="1" x14ac:dyDescent="0.25">
      <c r="A103" s="55"/>
      <c r="B103" s="55"/>
    </row>
    <row r="104" spans="1:2" hidden="1" x14ac:dyDescent="0.25">
      <c r="A104" s="55"/>
      <c r="B104" s="55"/>
    </row>
    <row r="105" spans="1:2" hidden="1" x14ac:dyDescent="0.25">
      <c r="A105" s="55"/>
      <c r="B105" s="55"/>
    </row>
    <row r="106" spans="1:2" hidden="1" x14ac:dyDescent="0.25">
      <c r="A106" s="55"/>
      <c r="B106" s="55"/>
    </row>
    <row r="107" spans="1:2" hidden="1" x14ac:dyDescent="0.25">
      <c r="A107" s="55"/>
      <c r="B107" s="55"/>
    </row>
    <row r="108" spans="1:2" hidden="1" x14ac:dyDescent="0.25">
      <c r="A108" s="55"/>
      <c r="B108" s="55"/>
    </row>
    <row r="109" spans="1:2" hidden="1" x14ac:dyDescent="0.25">
      <c r="A109" s="55"/>
      <c r="B109" s="55"/>
    </row>
    <row r="110" spans="1:2" hidden="1" x14ac:dyDescent="0.25">
      <c r="A110" s="55"/>
      <c r="B110" s="55"/>
    </row>
    <row r="111" spans="1:2" hidden="1" x14ac:dyDescent="0.25">
      <c r="A111" s="55"/>
      <c r="B111" s="55"/>
    </row>
    <row r="112" spans="1:2" hidden="1" x14ac:dyDescent="0.25">
      <c r="A112" s="55"/>
      <c r="B112" s="55"/>
    </row>
    <row r="113" spans="1:2" hidden="1" x14ac:dyDescent="0.25">
      <c r="A113" s="55"/>
      <c r="B113" s="55"/>
    </row>
    <row r="114" spans="1:2" hidden="1" x14ac:dyDescent="0.25">
      <c r="A114" s="55"/>
      <c r="B114" s="55"/>
    </row>
    <row r="115" spans="1:2" hidden="1" x14ac:dyDescent="0.25">
      <c r="A115" s="55"/>
      <c r="B115" s="55"/>
    </row>
    <row r="116" spans="1:2" hidden="1" x14ac:dyDescent="0.25">
      <c r="A116" s="55"/>
      <c r="B116" s="55"/>
    </row>
    <row r="117" spans="1:2" hidden="1" x14ac:dyDescent="0.25">
      <c r="A117" s="55"/>
      <c r="B117" s="55"/>
    </row>
    <row r="118" spans="1:2" hidden="1" x14ac:dyDescent="0.25">
      <c r="A118" s="55"/>
      <c r="B118" s="55"/>
    </row>
    <row r="119" spans="1:2" hidden="1" x14ac:dyDescent="0.25">
      <c r="A119" s="55"/>
      <c r="B119" s="55"/>
    </row>
    <row r="120" spans="1:2" hidden="1" x14ac:dyDescent="0.25">
      <c r="A120" s="55"/>
      <c r="B120" s="55"/>
    </row>
    <row r="121" spans="1:2" hidden="1" x14ac:dyDescent="0.25">
      <c r="A121" s="55"/>
      <c r="B121" s="55"/>
    </row>
    <row r="122" spans="1:2" hidden="1" x14ac:dyDescent="0.25">
      <c r="A122" s="55"/>
      <c r="B122" s="55"/>
    </row>
    <row r="123" spans="1:2" hidden="1" x14ac:dyDescent="0.25">
      <c r="A123" s="55"/>
      <c r="B123" s="55"/>
    </row>
    <row r="124" spans="1:2" hidden="1" x14ac:dyDescent="0.25">
      <c r="A124" s="55"/>
      <c r="B124" s="55"/>
    </row>
    <row r="125" spans="1:2" hidden="1" x14ac:dyDescent="0.25">
      <c r="A125" s="55"/>
      <c r="B125" s="55"/>
    </row>
    <row r="126" spans="1:2" hidden="1" x14ac:dyDescent="0.25">
      <c r="A126" s="55"/>
      <c r="B126" s="55"/>
    </row>
    <row r="127" spans="1:2" hidden="1" x14ac:dyDescent="0.25">
      <c r="A127" s="55"/>
      <c r="B127" s="55"/>
    </row>
    <row r="128" spans="1:2" hidden="1" x14ac:dyDescent="0.25">
      <c r="A128" s="55"/>
      <c r="B128" s="55"/>
    </row>
    <row r="129" spans="1:2" hidden="1" x14ac:dyDescent="0.25">
      <c r="A129" s="55"/>
      <c r="B129" s="55"/>
    </row>
    <row r="130" spans="1:2" hidden="1" x14ac:dyDescent="0.25">
      <c r="A130" s="55"/>
      <c r="B130" s="55"/>
    </row>
    <row r="131" spans="1:2" hidden="1" x14ac:dyDescent="0.25">
      <c r="A131" s="55"/>
      <c r="B131" s="55"/>
    </row>
    <row r="132" spans="1:2" hidden="1" x14ac:dyDescent="0.25">
      <c r="A132" s="55"/>
      <c r="B132" s="55"/>
    </row>
    <row r="133" spans="1:2" hidden="1" x14ac:dyDescent="0.25">
      <c r="A133" s="55"/>
      <c r="B133" s="55"/>
    </row>
    <row r="134" spans="1:2" hidden="1" x14ac:dyDescent="0.25">
      <c r="A134" s="55"/>
      <c r="B134" s="55"/>
    </row>
    <row r="135" spans="1:2" hidden="1" x14ac:dyDescent="0.25">
      <c r="A135" s="55"/>
      <c r="B135" s="55"/>
    </row>
    <row r="136" spans="1:2" hidden="1" x14ac:dyDescent="0.25">
      <c r="A136" s="55"/>
      <c r="B136" s="55"/>
    </row>
    <row r="137" spans="1:2" hidden="1" x14ac:dyDescent="0.25">
      <c r="A137" s="55"/>
      <c r="B137" s="55"/>
    </row>
    <row r="138" spans="1:2" hidden="1" x14ac:dyDescent="0.25">
      <c r="A138" s="55"/>
      <c r="B138" s="55"/>
    </row>
    <row r="139" spans="1:2" hidden="1" x14ac:dyDescent="0.25">
      <c r="A139" s="55"/>
      <c r="B139" s="55"/>
    </row>
    <row r="140" spans="1:2" hidden="1" x14ac:dyDescent="0.25">
      <c r="A140" s="55"/>
      <c r="B140" s="55"/>
    </row>
    <row r="141" spans="1:2" hidden="1" x14ac:dyDescent="0.25">
      <c r="A141" s="55"/>
      <c r="B141" s="55"/>
    </row>
    <row r="142" spans="1:2" hidden="1" x14ac:dyDescent="0.25">
      <c r="A142" s="55"/>
      <c r="B142" s="55"/>
    </row>
    <row r="143" spans="1:2" hidden="1" x14ac:dyDescent="0.25">
      <c r="A143" s="55"/>
      <c r="B143" s="55"/>
    </row>
    <row r="144" spans="1:2" hidden="1" x14ac:dyDescent="0.25">
      <c r="A144" s="55"/>
      <c r="B144" s="55"/>
    </row>
    <row r="145" spans="1:2" hidden="1" x14ac:dyDescent="0.25">
      <c r="A145" s="55"/>
      <c r="B145" s="55"/>
    </row>
    <row r="146" spans="1:2" hidden="1" x14ac:dyDescent="0.25">
      <c r="A146" s="55"/>
      <c r="B146" s="55"/>
    </row>
    <row r="147" spans="1:2" hidden="1" x14ac:dyDescent="0.25">
      <c r="A147" s="55"/>
      <c r="B147" s="55"/>
    </row>
    <row r="148" spans="1:2" hidden="1" x14ac:dyDescent="0.25">
      <c r="A148" s="55"/>
      <c r="B148" s="55"/>
    </row>
    <row r="149" spans="1:2" hidden="1" x14ac:dyDescent="0.25">
      <c r="A149" s="55"/>
      <c r="B149" s="55"/>
    </row>
    <row r="150" spans="1:2" hidden="1" x14ac:dyDescent="0.25">
      <c r="A150" s="55"/>
      <c r="B150" s="55"/>
    </row>
    <row r="151" spans="1:2" hidden="1" x14ac:dyDescent="0.25">
      <c r="A151" s="55"/>
      <c r="B151" s="55"/>
    </row>
    <row r="152" spans="1:2" hidden="1" x14ac:dyDescent="0.25">
      <c r="A152" s="55"/>
      <c r="B152" s="55"/>
    </row>
    <row r="153" spans="1:2" hidden="1" x14ac:dyDescent="0.25">
      <c r="A153" s="55"/>
      <c r="B153" s="55"/>
    </row>
    <row r="154" spans="1:2" hidden="1" x14ac:dyDescent="0.25">
      <c r="A154" s="55"/>
      <c r="B154" s="55"/>
    </row>
    <row r="155" spans="1:2" hidden="1" x14ac:dyDescent="0.25">
      <c r="A155" s="55"/>
      <c r="B155" s="55"/>
    </row>
    <row r="156" spans="1:2" hidden="1" x14ac:dyDescent="0.25">
      <c r="A156" s="55"/>
      <c r="B156" s="55"/>
    </row>
    <row r="157" spans="1:2" hidden="1" x14ac:dyDescent="0.25">
      <c r="A157" s="55"/>
      <c r="B157" s="55"/>
    </row>
    <row r="158" spans="1:2" hidden="1" x14ac:dyDescent="0.25">
      <c r="A158" s="55"/>
      <c r="B158" s="55"/>
    </row>
    <row r="159" spans="1:2" hidden="1" x14ac:dyDescent="0.25">
      <c r="A159" s="55"/>
      <c r="B159" s="55"/>
    </row>
    <row r="160" spans="1:2" hidden="1" x14ac:dyDescent="0.25">
      <c r="A160" s="55"/>
      <c r="B160" s="55"/>
    </row>
    <row r="161" spans="1:2" hidden="1" x14ac:dyDescent="0.25">
      <c r="A161" s="55"/>
      <c r="B161" s="55"/>
    </row>
    <row r="162" spans="1:2" hidden="1" x14ac:dyDescent="0.25">
      <c r="A162" s="55"/>
      <c r="B162" s="55"/>
    </row>
    <row r="163" spans="1:2" hidden="1" x14ac:dyDescent="0.25">
      <c r="A163" s="55"/>
      <c r="B163" s="55"/>
    </row>
    <row r="164" spans="1:2" hidden="1" x14ac:dyDescent="0.25">
      <c r="A164" s="55"/>
      <c r="B164" s="55"/>
    </row>
    <row r="165" spans="1:2" hidden="1" x14ac:dyDescent="0.25">
      <c r="A165" s="55"/>
      <c r="B165" s="55"/>
    </row>
    <row r="166" spans="1:2" hidden="1" x14ac:dyDescent="0.25">
      <c r="A166" s="55"/>
      <c r="B166" s="55"/>
    </row>
    <row r="167" spans="1:2" hidden="1" x14ac:dyDescent="0.25">
      <c r="A167" s="55"/>
      <c r="B167" s="55"/>
    </row>
    <row r="168" spans="1:2" hidden="1" x14ac:dyDescent="0.25">
      <c r="A168" s="55"/>
      <c r="B168" s="55"/>
    </row>
    <row r="169" spans="1:2" hidden="1" x14ac:dyDescent="0.25">
      <c r="A169" s="55"/>
      <c r="B169" s="55"/>
    </row>
    <row r="170" spans="1:2" hidden="1" x14ac:dyDescent="0.25">
      <c r="A170" s="55"/>
      <c r="B170" s="55"/>
    </row>
    <row r="171" spans="1:2" hidden="1" x14ac:dyDescent="0.25">
      <c r="A171" s="55"/>
      <c r="B171" s="55"/>
    </row>
    <row r="172" spans="1:2" hidden="1" x14ac:dyDescent="0.25">
      <c r="A172" s="55"/>
      <c r="B172" s="55"/>
    </row>
    <row r="173" spans="1:2" hidden="1" x14ac:dyDescent="0.25">
      <c r="A173" s="55"/>
      <c r="B173" s="55"/>
    </row>
    <row r="174" spans="1:2" hidden="1" x14ac:dyDescent="0.25">
      <c r="A174" s="55"/>
      <c r="B174" s="55"/>
    </row>
    <row r="175" spans="1:2" hidden="1" x14ac:dyDescent="0.25">
      <c r="A175" s="55"/>
      <c r="B175" s="55"/>
    </row>
    <row r="176" spans="1:2" hidden="1" x14ac:dyDescent="0.25">
      <c r="A176" s="55"/>
      <c r="B176" s="55"/>
    </row>
    <row r="177" spans="1:2" hidden="1" x14ac:dyDescent="0.25">
      <c r="A177" s="55"/>
      <c r="B177" s="55"/>
    </row>
    <row r="178" spans="1:2" hidden="1" x14ac:dyDescent="0.25">
      <c r="A178" s="55"/>
      <c r="B178" s="55"/>
    </row>
    <row r="179" spans="1:2" hidden="1" x14ac:dyDescent="0.25">
      <c r="A179" s="55"/>
      <c r="B179" s="55"/>
    </row>
    <row r="180" spans="1:2" hidden="1" x14ac:dyDescent="0.25">
      <c r="A180" s="55"/>
      <c r="B180" s="55"/>
    </row>
    <row r="181" spans="1:2" hidden="1" x14ac:dyDescent="0.25">
      <c r="A181" s="55"/>
      <c r="B181" s="55"/>
    </row>
    <row r="182" spans="1:2" hidden="1" x14ac:dyDescent="0.25">
      <c r="A182" s="55"/>
      <c r="B182" s="55"/>
    </row>
    <row r="183" spans="1:2" hidden="1" x14ac:dyDescent="0.25">
      <c r="A183" s="55"/>
      <c r="B183" s="55"/>
    </row>
    <row r="184" spans="1:2" hidden="1" x14ac:dyDescent="0.25">
      <c r="A184" s="55"/>
      <c r="B184" s="55"/>
    </row>
    <row r="185" spans="1:2" hidden="1" x14ac:dyDescent="0.25">
      <c r="A185" s="55"/>
      <c r="B185" s="55"/>
    </row>
    <row r="186" spans="1:2" hidden="1" x14ac:dyDescent="0.25">
      <c r="A186" s="55"/>
      <c r="B186" s="55"/>
    </row>
    <row r="187" spans="1:2" hidden="1" x14ac:dyDescent="0.25">
      <c r="A187" s="55"/>
      <c r="B187" s="55"/>
    </row>
    <row r="188" spans="1:2" hidden="1" x14ac:dyDescent="0.25">
      <c r="A188" s="55"/>
      <c r="B188" s="55"/>
    </row>
    <row r="189" spans="1:2" hidden="1" x14ac:dyDescent="0.25">
      <c r="A189" s="55"/>
      <c r="B189" s="55"/>
    </row>
    <row r="190" spans="1:2" hidden="1" x14ac:dyDescent="0.25">
      <c r="A190" s="55"/>
      <c r="B190" s="55"/>
    </row>
    <row r="191" spans="1:2" hidden="1" x14ac:dyDescent="0.25">
      <c r="A191" s="55"/>
      <c r="B191" s="55"/>
    </row>
    <row r="192" spans="1:2" hidden="1" x14ac:dyDescent="0.25">
      <c r="A192" s="55"/>
      <c r="B192" s="55"/>
    </row>
    <row r="193" spans="1:2" hidden="1" x14ac:dyDescent="0.25">
      <c r="A193" s="55"/>
      <c r="B193" s="55"/>
    </row>
    <row r="194" spans="1:2" hidden="1" x14ac:dyDescent="0.25">
      <c r="A194" s="55"/>
      <c r="B194" s="55"/>
    </row>
    <row r="195" spans="1:2" hidden="1" x14ac:dyDescent="0.25">
      <c r="A195" s="55"/>
      <c r="B195" s="55"/>
    </row>
    <row r="196" spans="1:2" hidden="1" x14ac:dyDescent="0.25">
      <c r="A196" s="55"/>
      <c r="B196" s="55"/>
    </row>
    <row r="197" spans="1:2" hidden="1" x14ac:dyDescent="0.25">
      <c r="A197" s="55"/>
      <c r="B197" s="55"/>
    </row>
    <row r="198" spans="1:2" hidden="1" x14ac:dyDescent="0.25">
      <c r="A198" s="55"/>
      <c r="B198" s="55"/>
    </row>
    <row r="199" spans="1:2" hidden="1" x14ac:dyDescent="0.25">
      <c r="A199" s="55"/>
      <c r="B199" s="55"/>
    </row>
    <row r="200" spans="1:2" hidden="1" x14ac:dyDescent="0.25">
      <c r="A200" s="55"/>
      <c r="B200" s="55"/>
    </row>
    <row r="201" spans="1:2" hidden="1" x14ac:dyDescent="0.25">
      <c r="A201" s="55"/>
      <c r="B201" s="55"/>
    </row>
    <row r="202" spans="1:2" hidden="1" x14ac:dyDescent="0.25">
      <c r="A202" s="55"/>
      <c r="B202" s="55"/>
    </row>
    <row r="203" spans="1:2" hidden="1" x14ac:dyDescent="0.25">
      <c r="A203" s="55"/>
      <c r="B203" s="55"/>
    </row>
    <row r="204" spans="1:2" hidden="1" x14ac:dyDescent="0.25">
      <c r="A204" s="55"/>
      <c r="B204" s="55"/>
    </row>
    <row r="205" spans="1:2" hidden="1" x14ac:dyDescent="0.25">
      <c r="A205" s="55"/>
      <c r="B205" s="55"/>
    </row>
    <row r="206" spans="1:2" hidden="1" x14ac:dyDescent="0.25">
      <c r="A206" s="55"/>
      <c r="B206" s="55"/>
    </row>
    <row r="207" spans="1:2" hidden="1" x14ac:dyDescent="0.25">
      <c r="A207" s="55"/>
      <c r="B207" s="55"/>
    </row>
    <row r="208" spans="1:2" hidden="1" x14ac:dyDescent="0.25">
      <c r="A208" s="55"/>
      <c r="B208" s="55"/>
    </row>
    <row r="209" spans="1:2" hidden="1" x14ac:dyDescent="0.25">
      <c r="A209" s="55"/>
      <c r="B209" s="55"/>
    </row>
    <row r="210" spans="1:2" hidden="1" x14ac:dyDescent="0.25">
      <c r="A210" s="55"/>
      <c r="B210" s="55"/>
    </row>
    <row r="211" spans="1:2" hidden="1" x14ac:dyDescent="0.25">
      <c r="A211" s="55"/>
      <c r="B211" s="55"/>
    </row>
    <row r="212" spans="1:2" hidden="1" x14ac:dyDescent="0.25">
      <c r="A212" s="55"/>
      <c r="B212" s="55"/>
    </row>
    <row r="213" spans="1:2" hidden="1" x14ac:dyDescent="0.25">
      <c r="A213" s="55"/>
      <c r="B213" s="55"/>
    </row>
    <row r="214" spans="1:2" hidden="1" x14ac:dyDescent="0.25">
      <c r="A214" s="55"/>
      <c r="B214" s="55"/>
    </row>
    <row r="215" spans="1:2" hidden="1" x14ac:dyDescent="0.25">
      <c r="A215" s="55"/>
      <c r="B215" s="55"/>
    </row>
    <row r="216" spans="1:2" hidden="1" x14ac:dyDescent="0.25">
      <c r="A216" s="55"/>
      <c r="B216" s="55"/>
    </row>
    <row r="217" spans="1:2" hidden="1" x14ac:dyDescent="0.25">
      <c r="A217" s="55"/>
      <c r="B217" s="55"/>
    </row>
    <row r="218" spans="1:2" hidden="1" x14ac:dyDescent="0.25">
      <c r="A218" s="55"/>
      <c r="B218" s="55"/>
    </row>
    <row r="219" spans="1:2" hidden="1" x14ac:dyDescent="0.25">
      <c r="A219" s="55"/>
      <c r="B219" s="55"/>
    </row>
    <row r="220" spans="1:2" hidden="1" x14ac:dyDescent="0.25">
      <c r="A220" s="55"/>
      <c r="B220" s="55"/>
    </row>
    <row r="221" spans="1:2" hidden="1" x14ac:dyDescent="0.25">
      <c r="A221" s="55"/>
      <c r="B221" s="55"/>
    </row>
    <row r="222" spans="1:2" hidden="1" x14ac:dyDescent="0.25">
      <c r="A222" s="55"/>
      <c r="B222" s="55"/>
    </row>
    <row r="223" spans="1:2" hidden="1" x14ac:dyDescent="0.25">
      <c r="A223" s="55"/>
      <c r="B223" s="55"/>
    </row>
    <row r="224" spans="1:2" hidden="1" x14ac:dyDescent="0.25">
      <c r="A224" s="55"/>
      <c r="B224" s="55"/>
    </row>
    <row r="225" spans="1:2" hidden="1" x14ac:dyDescent="0.25">
      <c r="A225" s="55"/>
      <c r="B225" s="55"/>
    </row>
    <row r="226" spans="1:2" hidden="1" x14ac:dyDescent="0.25">
      <c r="A226" s="55"/>
      <c r="B226" s="55"/>
    </row>
    <row r="227" spans="1:2" hidden="1" x14ac:dyDescent="0.25">
      <c r="A227" s="55"/>
      <c r="B227" s="55"/>
    </row>
    <row r="228" spans="1:2" hidden="1" x14ac:dyDescent="0.25">
      <c r="A228" s="55"/>
      <c r="B228" s="55"/>
    </row>
    <row r="229" spans="1:2" hidden="1" x14ac:dyDescent="0.25">
      <c r="A229" s="55"/>
      <c r="B229" s="55"/>
    </row>
    <row r="230" spans="1:2" hidden="1" x14ac:dyDescent="0.25">
      <c r="A230" s="55"/>
      <c r="B230" s="55"/>
    </row>
    <row r="231" spans="1:2" hidden="1" x14ac:dyDescent="0.25">
      <c r="A231" s="55"/>
      <c r="B231" s="55"/>
    </row>
    <row r="232" spans="1:2" hidden="1" x14ac:dyDescent="0.25">
      <c r="A232" s="55"/>
      <c r="B232" s="55"/>
    </row>
    <row r="233" spans="1:2" hidden="1" x14ac:dyDescent="0.25">
      <c r="A233" s="55"/>
      <c r="B233" s="55"/>
    </row>
    <row r="234" spans="1:2" hidden="1" x14ac:dyDescent="0.25">
      <c r="A234" s="55"/>
      <c r="B234" s="55"/>
    </row>
    <row r="235" spans="1:2" hidden="1" x14ac:dyDescent="0.25">
      <c r="A235" s="55"/>
      <c r="B235" s="55"/>
    </row>
    <row r="236" spans="1:2" hidden="1" x14ac:dyDescent="0.25">
      <c r="A236" s="55"/>
      <c r="B236" s="55"/>
    </row>
    <row r="237" spans="1:2" hidden="1" x14ac:dyDescent="0.25">
      <c r="A237" s="55"/>
      <c r="B237" s="55"/>
    </row>
    <row r="238" spans="1:2" hidden="1" x14ac:dyDescent="0.25">
      <c r="A238" s="55"/>
      <c r="B238" s="55"/>
    </row>
    <row r="239" spans="1:2" hidden="1" x14ac:dyDescent="0.25">
      <c r="A239" s="55"/>
      <c r="B239" s="55"/>
    </row>
    <row r="240" spans="1:2" hidden="1" x14ac:dyDescent="0.25">
      <c r="A240" s="55"/>
      <c r="B240" s="55"/>
    </row>
    <row r="241" spans="1:2" hidden="1" x14ac:dyDescent="0.25">
      <c r="A241" s="55"/>
      <c r="B241" s="55"/>
    </row>
    <row r="242" spans="1:2" hidden="1" x14ac:dyDescent="0.25">
      <c r="A242" s="55"/>
      <c r="B242" s="55"/>
    </row>
    <row r="243" spans="1:2" hidden="1" x14ac:dyDescent="0.25">
      <c r="A243" s="55"/>
      <c r="B243" s="55"/>
    </row>
    <row r="244" spans="1:2" hidden="1" x14ac:dyDescent="0.25">
      <c r="A244" s="55"/>
      <c r="B244" s="55"/>
    </row>
    <row r="245" spans="1:2" hidden="1" x14ac:dyDescent="0.25">
      <c r="A245" s="55"/>
      <c r="B245" s="55"/>
    </row>
    <row r="246" spans="1:2" hidden="1" x14ac:dyDescent="0.25">
      <c r="A246" s="55"/>
      <c r="B246" s="55"/>
    </row>
    <row r="247" spans="1:2" hidden="1" x14ac:dyDescent="0.25">
      <c r="A247" s="55"/>
      <c r="B247" s="55"/>
    </row>
    <row r="248" spans="1:2" hidden="1" x14ac:dyDescent="0.25">
      <c r="A248" s="55"/>
      <c r="B248" s="55"/>
    </row>
    <row r="249" spans="1:2" hidden="1" x14ac:dyDescent="0.25">
      <c r="A249" s="55"/>
      <c r="B249" s="55"/>
    </row>
    <row r="250" spans="1:2" hidden="1" x14ac:dyDescent="0.25">
      <c r="A250" s="55"/>
      <c r="B250" s="55"/>
    </row>
    <row r="251" spans="1:2" hidden="1" x14ac:dyDescent="0.25">
      <c r="A251" s="55"/>
      <c r="B251" s="55"/>
    </row>
    <row r="252" spans="1:2" hidden="1" x14ac:dyDescent="0.25">
      <c r="A252" s="55"/>
      <c r="B252" s="55"/>
    </row>
    <row r="253" spans="1:2" hidden="1" x14ac:dyDescent="0.25">
      <c r="A253" s="55"/>
      <c r="B253" s="55"/>
    </row>
    <row r="254" spans="1:2" hidden="1" x14ac:dyDescent="0.25">
      <c r="A254" s="55"/>
      <c r="B254" s="55"/>
    </row>
    <row r="255" spans="1:2" hidden="1" x14ac:dyDescent="0.25">
      <c r="A255" s="55"/>
      <c r="B255" s="55"/>
    </row>
    <row r="256" spans="1:2" hidden="1" x14ac:dyDescent="0.25">
      <c r="A256" s="55"/>
      <c r="B256" s="55"/>
    </row>
    <row r="257" spans="1:2" hidden="1" x14ac:dyDescent="0.25">
      <c r="A257" s="55"/>
      <c r="B257" s="55"/>
    </row>
    <row r="258" spans="1:2" hidden="1" x14ac:dyDescent="0.25">
      <c r="A258" s="55"/>
      <c r="B258" s="55"/>
    </row>
    <row r="259" spans="1:2" hidden="1" x14ac:dyDescent="0.25">
      <c r="A259" s="55"/>
      <c r="B259" s="55"/>
    </row>
    <row r="260" spans="1:2" hidden="1" x14ac:dyDescent="0.25">
      <c r="A260" s="55"/>
      <c r="B260" s="55"/>
    </row>
    <row r="261" spans="1:2" hidden="1" x14ac:dyDescent="0.25">
      <c r="A261" s="55"/>
      <c r="B261" s="55"/>
    </row>
    <row r="262" spans="1:2" hidden="1" x14ac:dyDescent="0.25">
      <c r="A262" s="55"/>
      <c r="B262" s="55"/>
    </row>
    <row r="263" spans="1:2" hidden="1" x14ac:dyDescent="0.25">
      <c r="A263" s="55"/>
      <c r="B263" s="55"/>
    </row>
    <row r="264" spans="1:2" hidden="1" x14ac:dyDescent="0.25">
      <c r="A264" s="55"/>
      <c r="B264" s="55"/>
    </row>
    <row r="265" spans="1:2" hidden="1" x14ac:dyDescent="0.25">
      <c r="A265" s="55"/>
      <c r="B265" s="55"/>
    </row>
    <row r="266" spans="1:2" hidden="1" x14ac:dyDescent="0.25">
      <c r="A266" s="55"/>
      <c r="B266" s="55"/>
    </row>
    <row r="267" spans="1:2" hidden="1" x14ac:dyDescent="0.25">
      <c r="A267" s="55"/>
      <c r="B267" s="55"/>
    </row>
    <row r="268" spans="1:2" hidden="1" x14ac:dyDescent="0.25">
      <c r="A268" s="55"/>
      <c r="B268" s="55"/>
    </row>
    <row r="269" spans="1:2" hidden="1" x14ac:dyDescent="0.25">
      <c r="A269" s="55"/>
      <c r="B269" s="55"/>
    </row>
    <row r="270" spans="1:2" hidden="1" x14ac:dyDescent="0.25">
      <c r="A270" s="55"/>
      <c r="B270" s="55"/>
    </row>
    <row r="271" spans="1:2" hidden="1" x14ac:dyDescent="0.25">
      <c r="A271" s="55"/>
      <c r="B271" s="55"/>
    </row>
    <row r="272" spans="1:2" hidden="1" x14ac:dyDescent="0.25">
      <c r="A272" s="55"/>
      <c r="B272" s="55"/>
    </row>
    <row r="273" spans="1:2" hidden="1" x14ac:dyDescent="0.25">
      <c r="A273" s="55"/>
      <c r="B273" s="55"/>
    </row>
    <row r="274" spans="1:2" hidden="1" x14ac:dyDescent="0.25">
      <c r="A274" s="55"/>
      <c r="B274" s="55"/>
    </row>
    <row r="275" spans="1:2" hidden="1" x14ac:dyDescent="0.25">
      <c r="A275" s="55"/>
      <c r="B275" s="55"/>
    </row>
    <row r="276" spans="1:2" hidden="1" x14ac:dyDescent="0.25">
      <c r="A276" s="55"/>
      <c r="B276" s="55"/>
    </row>
    <row r="277" spans="1:2" hidden="1" x14ac:dyDescent="0.25">
      <c r="A277" s="55"/>
      <c r="B277" s="55"/>
    </row>
    <row r="278" spans="1:2" hidden="1" x14ac:dyDescent="0.25">
      <c r="A278" s="55"/>
      <c r="B278" s="55"/>
    </row>
    <row r="279" spans="1:2" hidden="1" x14ac:dyDescent="0.25">
      <c r="A279" s="55"/>
      <c r="B279" s="55"/>
    </row>
    <row r="280" spans="1:2" hidden="1" x14ac:dyDescent="0.25">
      <c r="A280" s="55"/>
      <c r="B280" s="55"/>
    </row>
    <row r="281" spans="1:2" hidden="1" x14ac:dyDescent="0.25">
      <c r="A281" s="55"/>
      <c r="B281" s="55"/>
    </row>
    <row r="282" spans="1:2" hidden="1" x14ac:dyDescent="0.25">
      <c r="A282" s="55"/>
      <c r="B282" s="55"/>
    </row>
    <row r="283" spans="1:2" hidden="1" x14ac:dyDescent="0.25">
      <c r="A283" s="55"/>
      <c r="B283" s="55"/>
    </row>
    <row r="284" spans="1:2" hidden="1" x14ac:dyDescent="0.25">
      <c r="A284" s="55"/>
      <c r="B284" s="55"/>
    </row>
    <row r="285" spans="1:2" hidden="1" x14ac:dyDescent="0.25">
      <c r="A285" s="55"/>
      <c r="B285" s="55"/>
    </row>
    <row r="286" spans="1:2" hidden="1" x14ac:dyDescent="0.25">
      <c r="A286" s="55"/>
      <c r="B286" s="55"/>
    </row>
    <row r="287" spans="1:2" hidden="1" x14ac:dyDescent="0.25">
      <c r="A287" s="55"/>
      <c r="B287" s="55"/>
    </row>
    <row r="288" spans="1:2" hidden="1" x14ac:dyDescent="0.25">
      <c r="A288" s="55"/>
      <c r="B288" s="55"/>
    </row>
    <row r="289" spans="1:2" hidden="1" x14ac:dyDescent="0.25">
      <c r="A289" s="55"/>
      <c r="B289" s="55"/>
    </row>
    <row r="290" spans="1:2" hidden="1" x14ac:dyDescent="0.25">
      <c r="A290" s="55"/>
      <c r="B290" s="55"/>
    </row>
    <row r="291" spans="1:2" hidden="1" x14ac:dyDescent="0.25">
      <c r="A291" s="55"/>
      <c r="B291" s="55"/>
    </row>
    <row r="292" spans="1:2" hidden="1" x14ac:dyDescent="0.25">
      <c r="A292" s="55"/>
      <c r="B292" s="55"/>
    </row>
    <row r="293" spans="1:2" hidden="1" x14ac:dyDescent="0.25">
      <c r="A293" s="55"/>
      <c r="B293" s="55"/>
    </row>
    <row r="294" spans="1:2" hidden="1" x14ac:dyDescent="0.25">
      <c r="A294" s="55"/>
      <c r="B294" s="55"/>
    </row>
    <row r="295" spans="1:2" hidden="1" x14ac:dyDescent="0.25">
      <c r="A295" s="55"/>
      <c r="B295" s="55"/>
    </row>
    <row r="296" spans="1:2" hidden="1" x14ac:dyDescent="0.25">
      <c r="A296" s="55"/>
      <c r="B296" s="55"/>
    </row>
    <row r="297" spans="1:2" hidden="1" x14ac:dyDescent="0.25">
      <c r="A297" s="55"/>
      <c r="B297" s="55"/>
    </row>
    <row r="298" spans="1:2" hidden="1" x14ac:dyDescent="0.25">
      <c r="A298" s="55"/>
      <c r="B298" s="55"/>
    </row>
    <row r="299" spans="1:2" hidden="1" x14ac:dyDescent="0.25">
      <c r="A299" s="55"/>
      <c r="B299" s="55"/>
    </row>
    <row r="300" spans="1:2" hidden="1" x14ac:dyDescent="0.25">
      <c r="A300" s="55"/>
      <c r="B300" s="55"/>
    </row>
    <row r="301" spans="1:2" hidden="1" x14ac:dyDescent="0.25">
      <c r="A301" s="55"/>
      <c r="B301" s="55"/>
    </row>
    <row r="302" spans="1:2" hidden="1" x14ac:dyDescent="0.25">
      <c r="A302" s="55"/>
      <c r="B302" s="55"/>
    </row>
    <row r="303" spans="1:2" hidden="1" x14ac:dyDescent="0.25">
      <c r="A303" s="55"/>
      <c r="B303" s="55"/>
    </row>
    <row r="304" spans="1:2" hidden="1" x14ac:dyDescent="0.25">
      <c r="A304" s="55"/>
      <c r="B304" s="55"/>
    </row>
    <row r="305" spans="1:2" hidden="1" x14ac:dyDescent="0.25">
      <c r="A305" s="55"/>
      <c r="B305" s="55"/>
    </row>
    <row r="306" spans="1:2" hidden="1" x14ac:dyDescent="0.25">
      <c r="A306" s="55"/>
      <c r="B306" s="55"/>
    </row>
    <row r="307" spans="1:2" hidden="1" x14ac:dyDescent="0.25">
      <c r="A307" s="55"/>
      <c r="B307" s="55"/>
    </row>
    <row r="308" spans="1:2" hidden="1" x14ac:dyDescent="0.25">
      <c r="A308" s="55"/>
      <c r="B308" s="55"/>
    </row>
    <row r="309" spans="1:2" hidden="1" x14ac:dyDescent="0.25">
      <c r="A309" s="55"/>
      <c r="B309" s="55"/>
    </row>
    <row r="310" spans="1:2" hidden="1" x14ac:dyDescent="0.25">
      <c r="A310" s="55"/>
      <c r="B310" s="55"/>
    </row>
    <row r="311" spans="1:2" hidden="1" x14ac:dyDescent="0.25">
      <c r="A311" s="55"/>
      <c r="B311" s="55"/>
    </row>
    <row r="312" spans="1:2" hidden="1" x14ac:dyDescent="0.25">
      <c r="A312" s="55"/>
      <c r="B312" s="55"/>
    </row>
    <row r="313" spans="1:2" hidden="1" x14ac:dyDescent="0.25">
      <c r="A313" s="55"/>
      <c r="B313" s="55"/>
    </row>
    <row r="314" spans="1:2" hidden="1" x14ac:dyDescent="0.25">
      <c r="A314" s="55"/>
      <c r="B314" s="55"/>
    </row>
    <row r="315" spans="1:2" hidden="1" x14ac:dyDescent="0.25">
      <c r="A315" s="55"/>
      <c r="B315" s="55"/>
    </row>
    <row r="316" spans="1:2" hidden="1" x14ac:dyDescent="0.25">
      <c r="A316" s="55"/>
      <c r="B316" s="55"/>
    </row>
    <row r="317" spans="1:2" hidden="1" x14ac:dyDescent="0.25">
      <c r="A317" s="55"/>
      <c r="B317" s="55"/>
    </row>
    <row r="318" spans="1:2" hidden="1" x14ac:dyDescent="0.25">
      <c r="A318" s="55"/>
      <c r="B318" s="55"/>
    </row>
    <row r="319" spans="1:2" hidden="1" x14ac:dyDescent="0.25">
      <c r="A319" s="55"/>
      <c r="B319" s="55"/>
    </row>
    <row r="320" spans="1:2" hidden="1" x14ac:dyDescent="0.25">
      <c r="A320" s="55"/>
      <c r="B320" s="55"/>
    </row>
    <row r="321" spans="1:2" hidden="1" x14ac:dyDescent="0.25">
      <c r="A321" s="55"/>
      <c r="B321" s="55"/>
    </row>
    <row r="322" spans="1:2" hidden="1" x14ac:dyDescent="0.25">
      <c r="A322" s="55"/>
      <c r="B322" s="55"/>
    </row>
    <row r="323" spans="1:2" hidden="1" x14ac:dyDescent="0.25">
      <c r="A323" s="55"/>
      <c r="B323" s="55"/>
    </row>
    <row r="324" spans="1:2" hidden="1" x14ac:dyDescent="0.25">
      <c r="A324" s="55"/>
      <c r="B324" s="55"/>
    </row>
    <row r="325" spans="1:2" hidden="1" x14ac:dyDescent="0.25">
      <c r="A325" s="55"/>
      <c r="B325" s="55"/>
    </row>
    <row r="326" spans="1:2" hidden="1" x14ac:dyDescent="0.25">
      <c r="A326" s="55"/>
      <c r="B326" s="55"/>
    </row>
    <row r="327" spans="1:2" hidden="1" x14ac:dyDescent="0.25">
      <c r="A327" s="55"/>
      <c r="B327" s="55"/>
    </row>
    <row r="328" spans="1:2" hidden="1" x14ac:dyDescent="0.25">
      <c r="A328" s="55"/>
      <c r="B328" s="55"/>
    </row>
    <row r="329" spans="1:2" hidden="1" x14ac:dyDescent="0.25">
      <c r="A329" s="55"/>
      <c r="B329" s="55"/>
    </row>
    <row r="330" spans="1:2" hidden="1" x14ac:dyDescent="0.25">
      <c r="A330" s="55"/>
      <c r="B330" s="55"/>
    </row>
    <row r="331" spans="1:2" hidden="1" x14ac:dyDescent="0.25">
      <c r="A331" s="55"/>
      <c r="B331" s="55"/>
    </row>
    <row r="332" spans="1:2" hidden="1" x14ac:dyDescent="0.25">
      <c r="A332" s="55"/>
      <c r="B332" s="55"/>
    </row>
    <row r="333" spans="1:2" hidden="1" x14ac:dyDescent="0.25">
      <c r="A333" s="55"/>
      <c r="B333" s="55"/>
    </row>
    <row r="334" spans="1:2" hidden="1" x14ac:dyDescent="0.25">
      <c r="A334" s="55"/>
      <c r="B334" s="55"/>
    </row>
    <row r="335" spans="1:2" hidden="1" x14ac:dyDescent="0.25">
      <c r="A335" s="55"/>
      <c r="B335" s="55"/>
    </row>
    <row r="336" spans="1:2" hidden="1" x14ac:dyDescent="0.25">
      <c r="A336" s="55"/>
      <c r="B336" s="55"/>
    </row>
    <row r="337" spans="1:2" hidden="1" x14ac:dyDescent="0.25">
      <c r="A337" s="55"/>
      <c r="B337" s="55"/>
    </row>
    <row r="338" spans="1:2" hidden="1" x14ac:dyDescent="0.25">
      <c r="A338" s="55"/>
      <c r="B338" s="55"/>
    </row>
    <row r="339" spans="1:2" hidden="1" x14ac:dyDescent="0.25">
      <c r="A339" s="55"/>
      <c r="B339" s="55"/>
    </row>
    <row r="340" spans="1:2" hidden="1" x14ac:dyDescent="0.25">
      <c r="A340" s="55"/>
      <c r="B340" s="55"/>
    </row>
    <row r="341" spans="1:2" hidden="1" x14ac:dyDescent="0.25">
      <c r="A341" s="55"/>
      <c r="B341" s="55"/>
    </row>
    <row r="342" spans="1:2" hidden="1" x14ac:dyDescent="0.25">
      <c r="A342" s="55"/>
      <c r="B342" s="55"/>
    </row>
    <row r="343" spans="1:2" hidden="1" x14ac:dyDescent="0.25">
      <c r="A343" s="55"/>
      <c r="B343" s="55"/>
    </row>
    <row r="344" spans="1:2" hidden="1" x14ac:dyDescent="0.25">
      <c r="A344" s="55"/>
      <c r="B344" s="55"/>
    </row>
    <row r="345" spans="1:2" hidden="1" x14ac:dyDescent="0.25">
      <c r="A345" s="55"/>
      <c r="B345" s="55"/>
    </row>
    <row r="346" spans="1:2" hidden="1" x14ac:dyDescent="0.25">
      <c r="A346" s="55"/>
      <c r="B346" s="55"/>
    </row>
    <row r="347" spans="1:2" hidden="1" x14ac:dyDescent="0.25">
      <c r="A347" s="55"/>
      <c r="B347" s="55"/>
    </row>
    <row r="348" spans="1:2" hidden="1" x14ac:dyDescent="0.25">
      <c r="A348" s="55"/>
      <c r="B348" s="55"/>
    </row>
    <row r="349" spans="1:2" hidden="1" x14ac:dyDescent="0.25">
      <c r="A349" s="55"/>
      <c r="B349" s="55"/>
    </row>
    <row r="350" spans="1:2" hidden="1" x14ac:dyDescent="0.25">
      <c r="A350" s="55"/>
      <c r="B350" s="55"/>
    </row>
    <row r="351" spans="1:2" hidden="1" x14ac:dyDescent="0.25">
      <c r="A351" s="55"/>
      <c r="B351" s="55"/>
    </row>
    <row r="352" spans="1:2" hidden="1" x14ac:dyDescent="0.25">
      <c r="A352" s="55"/>
      <c r="B352" s="55"/>
    </row>
    <row r="353" spans="1:2" hidden="1" x14ac:dyDescent="0.25">
      <c r="A353" s="55"/>
      <c r="B353" s="55"/>
    </row>
    <row r="354" spans="1:2" hidden="1" x14ac:dyDescent="0.25">
      <c r="A354" s="55"/>
      <c r="B354" s="55"/>
    </row>
    <row r="355" spans="1:2" hidden="1" x14ac:dyDescent="0.25">
      <c r="A355" s="55"/>
      <c r="B355" s="55"/>
    </row>
    <row r="356" spans="1:2" hidden="1" x14ac:dyDescent="0.25">
      <c r="A356" s="55"/>
      <c r="B356" s="55"/>
    </row>
    <row r="357" spans="1:2" hidden="1" x14ac:dyDescent="0.25">
      <c r="A357" s="55"/>
      <c r="B357" s="55"/>
    </row>
    <row r="358" spans="1:2" hidden="1" x14ac:dyDescent="0.25">
      <c r="A358" s="55"/>
      <c r="B358" s="55"/>
    </row>
    <row r="359" spans="1:2" hidden="1" x14ac:dyDescent="0.25">
      <c r="A359" s="55"/>
      <c r="B359" s="55"/>
    </row>
    <row r="360" spans="1:2" hidden="1" x14ac:dyDescent="0.25">
      <c r="A360" s="55"/>
      <c r="B360" s="55"/>
    </row>
    <row r="361" spans="1:2" hidden="1" x14ac:dyDescent="0.25">
      <c r="A361" s="55"/>
      <c r="B361" s="55"/>
    </row>
    <row r="362" spans="1:2" hidden="1" x14ac:dyDescent="0.25">
      <c r="A362" s="55"/>
      <c r="B362" s="55"/>
    </row>
    <row r="363" spans="1:2" hidden="1" x14ac:dyDescent="0.25">
      <c r="A363" s="55"/>
      <c r="B363" s="55"/>
    </row>
    <row r="364" spans="1:2" hidden="1" x14ac:dyDescent="0.25">
      <c r="A364" s="55"/>
      <c r="B364" s="55"/>
    </row>
    <row r="365" spans="1:2" hidden="1" x14ac:dyDescent="0.25">
      <c r="A365" s="55"/>
      <c r="B365" s="55"/>
    </row>
    <row r="366" spans="1:2" hidden="1" x14ac:dyDescent="0.25">
      <c r="A366" s="55"/>
      <c r="B366" s="55"/>
    </row>
    <row r="367" spans="1:2" hidden="1" x14ac:dyDescent="0.25">
      <c r="A367" s="55"/>
      <c r="B367" s="55"/>
    </row>
    <row r="368" spans="1:2" hidden="1" x14ac:dyDescent="0.25">
      <c r="A368" s="55"/>
      <c r="B368" s="55"/>
    </row>
    <row r="369" spans="1:2" hidden="1" x14ac:dyDescent="0.25">
      <c r="A369" s="55"/>
      <c r="B369" s="55"/>
    </row>
    <row r="370" spans="1:2" hidden="1" x14ac:dyDescent="0.25">
      <c r="A370" s="55"/>
      <c r="B370" s="55"/>
    </row>
    <row r="371" spans="1:2" hidden="1" x14ac:dyDescent="0.25">
      <c r="A371" s="55"/>
      <c r="B371" s="55"/>
    </row>
    <row r="372" spans="1:2" hidden="1" x14ac:dyDescent="0.25">
      <c r="A372" s="55"/>
      <c r="B372" s="55"/>
    </row>
    <row r="373" spans="1:2" hidden="1" x14ac:dyDescent="0.25">
      <c r="A373" s="55"/>
      <c r="B373" s="55"/>
    </row>
    <row r="374" spans="1:2" hidden="1" x14ac:dyDescent="0.25">
      <c r="A374" s="55"/>
      <c r="B374" s="55"/>
    </row>
    <row r="375" spans="1:2" hidden="1" x14ac:dyDescent="0.25">
      <c r="A375" s="55"/>
      <c r="B375" s="55"/>
    </row>
    <row r="376" spans="1:2" hidden="1" x14ac:dyDescent="0.25">
      <c r="A376" s="55"/>
      <c r="B376" s="55"/>
    </row>
    <row r="377" spans="1:2" hidden="1" x14ac:dyDescent="0.25">
      <c r="A377" s="55"/>
      <c r="B377" s="55"/>
    </row>
    <row r="378" spans="1:2" hidden="1" x14ac:dyDescent="0.25">
      <c r="A378" s="55"/>
      <c r="B378" s="55"/>
    </row>
    <row r="379" spans="1:2" hidden="1" x14ac:dyDescent="0.25">
      <c r="A379" s="55"/>
      <c r="B379" s="55"/>
    </row>
    <row r="380" spans="1:2" hidden="1" x14ac:dyDescent="0.25">
      <c r="A380" s="55"/>
      <c r="B380" s="55"/>
    </row>
    <row r="381" spans="1:2" hidden="1" x14ac:dyDescent="0.25">
      <c r="A381" s="55"/>
      <c r="B381" s="55"/>
    </row>
    <row r="382" spans="1:2" hidden="1" x14ac:dyDescent="0.25">
      <c r="A382" s="55"/>
      <c r="B382" s="55"/>
    </row>
    <row r="383" spans="1:2" hidden="1" x14ac:dyDescent="0.25">
      <c r="A383" s="55"/>
      <c r="B383" s="55"/>
    </row>
    <row r="384" spans="1:2" hidden="1" x14ac:dyDescent="0.25">
      <c r="A384" s="55"/>
      <c r="B384" s="55"/>
    </row>
    <row r="385" spans="1:2" hidden="1" x14ac:dyDescent="0.25">
      <c r="A385" s="55"/>
      <c r="B385" s="55"/>
    </row>
    <row r="386" spans="1:2" hidden="1" x14ac:dyDescent="0.25">
      <c r="A386" s="55"/>
      <c r="B386" s="55"/>
    </row>
    <row r="387" spans="1:2" hidden="1" x14ac:dyDescent="0.25">
      <c r="A387" s="55"/>
      <c r="B387" s="55"/>
    </row>
    <row r="388" spans="1:2" hidden="1" x14ac:dyDescent="0.25">
      <c r="A388" s="55"/>
      <c r="B388" s="55"/>
    </row>
    <row r="389" spans="1:2" hidden="1" x14ac:dyDescent="0.25">
      <c r="A389" s="55"/>
      <c r="B389" s="55"/>
    </row>
    <row r="390" spans="1:2" hidden="1" x14ac:dyDescent="0.25">
      <c r="A390" s="55"/>
      <c r="B390" s="55"/>
    </row>
    <row r="391" spans="1:2" hidden="1" x14ac:dyDescent="0.25">
      <c r="A391" s="55"/>
      <c r="B391" s="55"/>
    </row>
    <row r="392" spans="1:2" hidden="1" x14ac:dyDescent="0.25">
      <c r="A392" s="55"/>
      <c r="B392" s="55"/>
    </row>
    <row r="393" spans="1:2" hidden="1" x14ac:dyDescent="0.25">
      <c r="A393" s="55"/>
      <c r="B393" s="55"/>
    </row>
    <row r="394" spans="1:2" hidden="1" x14ac:dyDescent="0.25">
      <c r="A394" s="55"/>
      <c r="B394" s="55"/>
    </row>
    <row r="395" spans="1:2" hidden="1" x14ac:dyDescent="0.25">
      <c r="A395" s="55"/>
      <c r="B395" s="55"/>
    </row>
    <row r="396" spans="1:2" hidden="1" x14ac:dyDescent="0.25">
      <c r="A396" s="55"/>
      <c r="B396" s="55"/>
    </row>
    <row r="397" spans="1:2" hidden="1" x14ac:dyDescent="0.25">
      <c r="A397" s="55"/>
      <c r="B397" s="55"/>
    </row>
    <row r="398" spans="1:2" hidden="1" x14ac:dyDescent="0.25">
      <c r="A398" s="55"/>
      <c r="B398" s="55"/>
    </row>
    <row r="399" spans="1:2" hidden="1" x14ac:dyDescent="0.25">
      <c r="A399" s="55"/>
      <c r="B399" s="55"/>
    </row>
    <row r="400" spans="1:2" hidden="1" x14ac:dyDescent="0.25">
      <c r="A400" s="55"/>
      <c r="B400" s="55"/>
    </row>
    <row r="401" spans="1:2" hidden="1" x14ac:dyDescent="0.25">
      <c r="A401" s="55"/>
      <c r="B401" s="55"/>
    </row>
    <row r="402" spans="1:2" hidden="1" x14ac:dyDescent="0.25">
      <c r="A402" s="55"/>
      <c r="B402" s="55"/>
    </row>
    <row r="403" spans="1:2" hidden="1" x14ac:dyDescent="0.25">
      <c r="A403" s="55"/>
      <c r="B403" s="55"/>
    </row>
    <row r="404" spans="1:2" hidden="1" x14ac:dyDescent="0.25">
      <c r="A404" s="55"/>
      <c r="B404" s="55"/>
    </row>
    <row r="405" spans="1:2" hidden="1" x14ac:dyDescent="0.25">
      <c r="A405" s="55"/>
      <c r="B405" s="55"/>
    </row>
    <row r="406" spans="1:2" hidden="1" x14ac:dyDescent="0.25">
      <c r="A406" s="55"/>
      <c r="B406" s="55"/>
    </row>
    <row r="407" spans="1:2" hidden="1" x14ac:dyDescent="0.25">
      <c r="A407" s="55"/>
      <c r="B407" s="55"/>
    </row>
    <row r="408" spans="1:2" hidden="1" x14ac:dyDescent="0.25">
      <c r="A408" s="55"/>
      <c r="B408" s="55"/>
    </row>
    <row r="409" spans="1:2" hidden="1" x14ac:dyDescent="0.25">
      <c r="A409" s="55"/>
      <c r="B409" s="55"/>
    </row>
    <row r="410" spans="1:2" hidden="1" x14ac:dyDescent="0.25">
      <c r="A410" s="55"/>
      <c r="B410" s="55"/>
    </row>
    <row r="411" spans="1:2" hidden="1" x14ac:dyDescent="0.25">
      <c r="A411" s="55"/>
      <c r="B411" s="55"/>
    </row>
    <row r="412" spans="1:2" hidden="1" x14ac:dyDescent="0.25">
      <c r="A412" s="55"/>
      <c r="B412" s="55"/>
    </row>
    <row r="413" spans="1:2" hidden="1" x14ac:dyDescent="0.25">
      <c r="A413" s="55"/>
      <c r="B413" s="55"/>
    </row>
    <row r="414" spans="1:2" hidden="1" x14ac:dyDescent="0.25">
      <c r="A414" s="55"/>
      <c r="B414" s="55"/>
    </row>
    <row r="415" spans="1:2" hidden="1" x14ac:dyDescent="0.25">
      <c r="A415" s="55"/>
      <c r="B415" s="55"/>
    </row>
    <row r="416" spans="1:2" hidden="1" x14ac:dyDescent="0.25">
      <c r="A416" s="55"/>
      <c r="B416" s="55"/>
    </row>
    <row r="417" spans="1:2" hidden="1" x14ac:dyDescent="0.25">
      <c r="A417" s="55"/>
      <c r="B417" s="55"/>
    </row>
    <row r="418" spans="1:2" hidden="1" x14ac:dyDescent="0.25">
      <c r="A418" s="55"/>
      <c r="B418" s="55"/>
    </row>
    <row r="419" spans="1:2" hidden="1" x14ac:dyDescent="0.25">
      <c r="A419" s="55"/>
      <c r="B419" s="55"/>
    </row>
    <row r="420" spans="1:2" hidden="1" x14ac:dyDescent="0.25">
      <c r="A420" s="55"/>
      <c r="B420" s="55"/>
    </row>
    <row r="421" spans="1:2" hidden="1" x14ac:dyDescent="0.25">
      <c r="A421" s="55"/>
      <c r="B421" s="55"/>
    </row>
    <row r="422" spans="1:2" hidden="1" x14ac:dyDescent="0.25">
      <c r="A422" s="55"/>
      <c r="B422" s="55"/>
    </row>
    <row r="423" spans="1:2" hidden="1" x14ac:dyDescent="0.25">
      <c r="A423" s="55"/>
      <c r="B423" s="55"/>
    </row>
    <row r="424" spans="1:2" hidden="1" x14ac:dyDescent="0.25">
      <c r="A424" s="55"/>
      <c r="B424" s="55"/>
    </row>
    <row r="425" spans="1:2" hidden="1" x14ac:dyDescent="0.25">
      <c r="A425" s="55"/>
      <c r="B425" s="55"/>
    </row>
    <row r="426" spans="1:2" hidden="1" x14ac:dyDescent="0.25">
      <c r="A426" s="55"/>
      <c r="B426" s="55"/>
    </row>
    <row r="427" spans="1:2" hidden="1" x14ac:dyDescent="0.25">
      <c r="A427" s="55"/>
      <c r="B427" s="55"/>
    </row>
    <row r="428" spans="1:2" hidden="1" x14ac:dyDescent="0.25">
      <c r="A428" s="55"/>
      <c r="B428" s="55"/>
    </row>
    <row r="429" spans="1:2" hidden="1" x14ac:dyDescent="0.25">
      <c r="A429" s="55"/>
      <c r="B429" s="55"/>
    </row>
    <row r="430" spans="1:2" hidden="1" x14ac:dyDescent="0.25">
      <c r="A430" s="55"/>
      <c r="B430" s="55"/>
    </row>
    <row r="431" spans="1:2" hidden="1" x14ac:dyDescent="0.25">
      <c r="A431" s="55"/>
      <c r="B431" s="55"/>
    </row>
    <row r="432" spans="1:2" hidden="1" x14ac:dyDescent="0.25">
      <c r="A432" s="55"/>
      <c r="B432" s="55"/>
    </row>
    <row r="433" spans="1:2" hidden="1" x14ac:dyDescent="0.25">
      <c r="A433" s="55"/>
      <c r="B433" s="55"/>
    </row>
    <row r="434" spans="1:2" hidden="1" x14ac:dyDescent="0.25">
      <c r="A434" s="55"/>
      <c r="B434" s="55"/>
    </row>
    <row r="435" spans="1:2" hidden="1" x14ac:dyDescent="0.25">
      <c r="A435" s="55"/>
      <c r="B435" s="55"/>
    </row>
    <row r="436" spans="1:2" hidden="1" x14ac:dyDescent="0.25">
      <c r="A436" s="55"/>
      <c r="B436" s="55"/>
    </row>
    <row r="437" spans="1:2" hidden="1" x14ac:dyDescent="0.25">
      <c r="A437" s="55"/>
      <c r="B437" s="55"/>
    </row>
    <row r="438" spans="1:2" hidden="1" x14ac:dyDescent="0.25">
      <c r="A438" s="55"/>
      <c r="B438" s="55"/>
    </row>
    <row r="439" spans="1:2" hidden="1" x14ac:dyDescent="0.25">
      <c r="A439" s="55"/>
      <c r="B439" s="55"/>
    </row>
    <row r="440" spans="1:2" hidden="1" x14ac:dyDescent="0.25">
      <c r="A440" s="55"/>
      <c r="B440" s="55"/>
    </row>
    <row r="441" spans="1:2" hidden="1" x14ac:dyDescent="0.25">
      <c r="A441" s="55"/>
      <c r="B441" s="55"/>
    </row>
    <row r="442" spans="1:2" hidden="1" x14ac:dyDescent="0.25">
      <c r="A442" s="55"/>
      <c r="B442" s="55"/>
    </row>
    <row r="443" spans="1:2" hidden="1" x14ac:dyDescent="0.25">
      <c r="A443" s="55"/>
      <c r="B443" s="55"/>
    </row>
    <row r="444" spans="1:2" hidden="1" x14ac:dyDescent="0.25">
      <c r="A444" s="55"/>
      <c r="B444" s="55"/>
    </row>
    <row r="445" spans="1:2" hidden="1" x14ac:dyDescent="0.25">
      <c r="A445" s="55"/>
      <c r="B445" s="55"/>
    </row>
    <row r="446" spans="1:2" hidden="1" x14ac:dyDescent="0.25">
      <c r="A446" s="55"/>
      <c r="B446" s="55"/>
    </row>
    <row r="447" spans="1:2" hidden="1" x14ac:dyDescent="0.25">
      <c r="A447" s="55"/>
      <c r="B447" s="55"/>
    </row>
    <row r="448" spans="1:2" hidden="1" x14ac:dyDescent="0.25">
      <c r="A448" s="55"/>
      <c r="B448" s="55"/>
    </row>
    <row r="449" spans="1:2" hidden="1" x14ac:dyDescent="0.25">
      <c r="A449" s="55"/>
      <c r="B449" s="55"/>
    </row>
    <row r="450" spans="1:2" hidden="1" x14ac:dyDescent="0.25">
      <c r="A450" s="55"/>
      <c r="B450" s="55"/>
    </row>
    <row r="451" spans="1:2" hidden="1" x14ac:dyDescent="0.25">
      <c r="A451" s="55"/>
      <c r="B451" s="55"/>
    </row>
    <row r="452" spans="1:2" hidden="1" x14ac:dyDescent="0.25">
      <c r="A452" s="55"/>
      <c r="B452" s="55"/>
    </row>
    <row r="453" spans="1:2" hidden="1" x14ac:dyDescent="0.25">
      <c r="A453" s="55"/>
      <c r="B453" s="55"/>
    </row>
    <row r="454" spans="1:2" hidden="1" x14ac:dyDescent="0.25">
      <c r="A454" s="55"/>
      <c r="B454" s="55"/>
    </row>
    <row r="455" spans="1:2" hidden="1" x14ac:dyDescent="0.25">
      <c r="A455" s="55"/>
      <c r="B455" s="55"/>
    </row>
    <row r="456" spans="1:2" hidden="1" x14ac:dyDescent="0.25">
      <c r="A456" s="55"/>
      <c r="B456" s="55"/>
    </row>
    <row r="457" spans="1:2" hidden="1" x14ac:dyDescent="0.25">
      <c r="A457" s="55"/>
      <c r="B457" s="55"/>
    </row>
    <row r="458" spans="1:2" hidden="1" x14ac:dyDescent="0.25">
      <c r="A458" s="55"/>
      <c r="B458" s="55"/>
    </row>
    <row r="459" spans="1:2" hidden="1" x14ac:dyDescent="0.25">
      <c r="A459" s="55"/>
      <c r="B459" s="55"/>
    </row>
    <row r="460" spans="1:2" hidden="1" x14ac:dyDescent="0.25">
      <c r="A460" s="55"/>
      <c r="B460" s="55"/>
    </row>
    <row r="461" spans="1:2" hidden="1" x14ac:dyDescent="0.25">
      <c r="A461" s="55"/>
      <c r="B461" s="55"/>
    </row>
    <row r="462" spans="1:2" hidden="1" x14ac:dyDescent="0.25">
      <c r="A462" s="55"/>
      <c r="B462" s="55"/>
    </row>
    <row r="463" spans="1:2" hidden="1" x14ac:dyDescent="0.25">
      <c r="A463" s="55"/>
      <c r="B463" s="55"/>
    </row>
    <row r="464" spans="1:2" hidden="1" x14ac:dyDescent="0.25">
      <c r="A464" s="55"/>
      <c r="B464" s="55"/>
    </row>
    <row r="465" spans="1:2" hidden="1" x14ac:dyDescent="0.25">
      <c r="A465" s="55"/>
      <c r="B465" s="55"/>
    </row>
    <row r="466" spans="1:2" hidden="1" x14ac:dyDescent="0.25">
      <c r="A466" s="55"/>
      <c r="B466" s="55"/>
    </row>
    <row r="467" spans="1:2" hidden="1" x14ac:dyDescent="0.25">
      <c r="A467" s="55"/>
      <c r="B467" s="55"/>
    </row>
    <row r="468" spans="1:2" hidden="1" x14ac:dyDescent="0.25">
      <c r="A468" s="55"/>
      <c r="B468" s="55"/>
    </row>
    <row r="469" spans="1:2" hidden="1" x14ac:dyDescent="0.25">
      <c r="A469" s="55"/>
      <c r="B469" s="55"/>
    </row>
    <row r="470" spans="1:2" hidden="1" x14ac:dyDescent="0.25">
      <c r="A470" s="55"/>
      <c r="B470" s="55"/>
    </row>
    <row r="471" spans="1:2" hidden="1" x14ac:dyDescent="0.25">
      <c r="A471" s="55"/>
      <c r="B471" s="55"/>
    </row>
    <row r="472" spans="1:2" hidden="1" x14ac:dyDescent="0.25">
      <c r="A472" s="55"/>
      <c r="B472" s="55"/>
    </row>
    <row r="473" spans="1:2" hidden="1" x14ac:dyDescent="0.25">
      <c r="A473" s="55"/>
      <c r="B473" s="55"/>
    </row>
    <row r="474" spans="1:2" hidden="1" x14ac:dyDescent="0.25">
      <c r="A474" s="55"/>
      <c r="B474" s="55"/>
    </row>
    <row r="475" spans="1:2" hidden="1" x14ac:dyDescent="0.25">
      <c r="A475" s="55"/>
      <c r="B475" s="55"/>
    </row>
    <row r="476" spans="1:2" hidden="1" x14ac:dyDescent="0.25">
      <c r="A476" s="55"/>
      <c r="B476" s="55"/>
    </row>
    <row r="477" spans="1:2" hidden="1" x14ac:dyDescent="0.25">
      <c r="A477" s="55"/>
      <c r="B477" s="55"/>
    </row>
    <row r="478" spans="1:2" hidden="1" x14ac:dyDescent="0.25">
      <c r="A478" s="55"/>
      <c r="B478" s="55"/>
    </row>
    <row r="479" spans="1:2" hidden="1" x14ac:dyDescent="0.25">
      <c r="A479" s="55"/>
      <c r="B479" s="55"/>
    </row>
    <row r="480" spans="1:2" hidden="1" x14ac:dyDescent="0.25">
      <c r="A480" s="55"/>
      <c r="B480" s="55"/>
    </row>
    <row r="481" spans="1:2" hidden="1" x14ac:dyDescent="0.25">
      <c r="A481" s="55"/>
      <c r="B481" s="55"/>
    </row>
    <row r="482" spans="1:2" hidden="1" x14ac:dyDescent="0.25">
      <c r="A482" s="55"/>
      <c r="B482" s="55"/>
    </row>
    <row r="483" spans="1:2" hidden="1" x14ac:dyDescent="0.25">
      <c r="A483" s="55"/>
      <c r="B483" s="55"/>
    </row>
    <row r="484" spans="1:2" hidden="1" x14ac:dyDescent="0.25">
      <c r="A484" s="55"/>
      <c r="B484" s="55"/>
    </row>
    <row r="485" spans="1:2" hidden="1" x14ac:dyDescent="0.25">
      <c r="A485" s="55"/>
      <c r="B485" s="55"/>
    </row>
    <row r="486" spans="1:2" hidden="1" x14ac:dyDescent="0.25">
      <c r="A486" s="55"/>
      <c r="B486" s="55"/>
    </row>
    <row r="487" spans="1:2" hidden="1" x14ac:dyDescent="0.25">
      <c r="A487" s="55"/>
      <c r="B487" s="55"/>
    </row>
    <row r="488" spans="1:2" hidden="1" x14ac:dyDescent="0.25">
      <c r="A488" s="55"/>
      <c r="B488" s="55"/>
    </row>
    <row r="489" spans="1:2" hidden="1" x14ac:dyDescent="0.25">
      <c r="A489" s="55"/>
      <c r="B489" s="55"/>
    </row>
    <row r="490" spans="1:2" hidden="1" x14ac:dyDescent="0.25">
      <c r="A490" s="55"/>
      <c r="B490" s="55"/>
    </row>
    <row r="491" spans="1:2" hidden="1" x14ac:dyDescent="0.25">
      <c r="A491" s="55"/>
      <c r="B491" s="55"/>
    </row>
    <row r="492" spans="1:2" hidden="1" x14ac:dyDescent="0.25">
      <c r="A492" s="55"/>
      <c r="B492" s="55"/>
    </row>
    <row r="493" spans="1:2" hidden="1" x14ac:dyDescent="0.25">
      <c r="A493" s="55"/>
      <c r="B493" s="55"/>
    </row>
    <row r="494" spans="1:2" hidden="1" x14ac:dyDescent="0.25">
      <c r="A494" s="55"/>
      <c r="B494" s="55"/>
    </row>
    <row r="495" spans="1:2" hidden="1" x14ac:dyDescent="0.25">
      <c r="A495" s="55"/>
      <c r="B495" s="55"/>
    </row>
    <row r="496" spans="1:2" hidden="1" x14ac:dyDescent="0.25">
      <c r="A496" s="55"/>
      <c r="B496" s="55"/>
    </row>
    <row r="497" spans="1:2" hidden="1" x14ac:dyDescent="0.25">
      <c r="A497" s="55"/>
      <c r="B497" s="55"/>
    </row>
    <row r="498" spans="1:2" hidden="1" x14ac:dyDescent="0.25">
      <c r="A498" s="55"/>
      <c r="B498" s="55"/>
    </row>
    <row r="499" spans="1:2" hidden="1" x14ac:dyDescent="0.25">
      <c r="A499" s="55"/>
      <c r="B499" s="55"/>
    </row>
    <row r="500" spans="1:2" hidden="1" x14ac:dyDescent="0.25">
      <c r="A500" s="55"/>
      <c r="B500" s="55"/>
    </row>
    <row r="501" spans="1:2" hidden="1" x14ac:dyDescent="0.25">
      <c r="A501" s="55"/>
      <c r="B501" s="55"/>
    </row>
    <row r="502" spans="1:2" hidden="1" x14ac:dyDescent="0.25">
      <c r="A502" s="55"/>
      <c r="B502" s="55"/>
    </row>
    <row r="503" spans="1:2" hidden="1" x14ac:dyDescent="0.25">
      <c r="A503" s="55"/>
      <c r="B503" s="55"/>
    </row>
    <row r="504" spans="1:2" hidden="1" x14ac:dyDescent="0.25">
      <c r="A504" s="55"/>
      <c r="B504" s="55"/>
    </row>
    <row r="505" spans="1:2" hidden="1" x14ac:dyDescent="0.25">
      <c r="A505" s="55"/>
      <c r="B505" s="55"/>
    </row>
    <row r="506" spans="1:2" hidden="1" x14ac:dyDescent="0.25">
      <c r="A506" s="55"/>
      <c r="B506" s="55"/>
    </row>
    <row r="507" spans="1:2" hidden="1" x14ac:dyDescent="0.25">
      <c r="A507" s="55"/>
      <c r="B507" s="55"/>
    </row>
    <row r="508" spans="1:2" hidden="1" x14ac:dyDescent="0.25">
      <c r="A508" s="55"/>
      <c r="B508" s="55"/>
    </row>
    <row r="509" spans="1:2" hidden="1" x14ac:dyDescent="0.25">
      <c r="A509" s="55"/>
      <c r="B509" s="55"/>
    </row>
    <row r="510" spans="1:2" hidden="1" x14ac:dyDescent="0.25">
      <c r="A510" s="55"/>
      <c r="B510" s="55"/>
    </row>
    <row r="511" spans="1:2" hidden="1" x14ac:dyDescent="0.25">
      <c r="A511" s="55"/>
      <c r="B511" s="55"/>
    </row>
    <row r="512" spans="1:2" hidden="1" x14ac:dyDescent="0.25">
      <c r="A512" s="55"/>
      <c r="B512" s="55"/>
    </row>
    <row r="513" spans="1:2" hidden="1" x14ac:dyDescent="0.25">
      <c r="A513" s="55"/>
      <c r="B513" s="55"/>
    </row>
    <row r="514" spans="1:2" hidden="1" x14ac:dyDescent="0.25">
      <c r="A514" s="55"/>
      <c r="B514" s="55"/>
    </row>
    <row r="515" spans="1:2" hidden="1" x14ac:dyDescent="0.25">
      <c r="A515" s="55"/>
      <c r="B515" s="55"/>
    </row>
    <row r="516" spans="1:2" hidden="1" x14ac:dyDescent="0.25">
      <c r="A516" s="55"/>
      <c r="B516" s="55"/>
    </row>
    <row r="517" spans="1:2" hidden="1" x14ac:dyDescent="0.25">
      <c r="A517" s="55"/>
      <c r="B517" s="55"/>
    </row>
    <row r="518" spans="1:2" hidden="1" x14ac:dyDescent="0.25">
      <c r="A518" s="55"/>
      <c r="B518" s="55"/>
    </row>
    <row r="519" spans="1:2" hidden="1" x14ac:dyDescent="0.25">
      <c r="A519" s="55"/>
      <c r="B519" s="55"/>
    </row>
    <row r="520" spans="1:2" hidden="1" x14ac:dyDescent="0.25">
      <c r="A520" s="55"/>
      <c r="B520" s="55"/>
    </row>
    <row r="521" spans="1:2" hidden="1" x14ac:dyDescent="0.25">
      <c r="A521" s="55"/>
      <c r="B521" s="55"/>
    </row>
    <row r="522" spans="1:2" hidden="1" x14ac:dyDescent="0.25">
      <c r="A522" s="55"/>
      <c r="B522" s="55"/>
    </row>
    <row r="523" spans="1:2" hidden="1" x14ac:dyDescent="0.25">
      <c r="A523" s="55"/>
      <c r="B523" s="55"/>
    </row>
    <row r="524" spans="1:2" hidden="1" x14ac:dyDescent="0.25">
      <c r="A524" s="55"/>
      <c r="B524" s="55"/>
    </row>
    <row r="525" spans="1:2" hidden="1" x14ac:dyDescent="0.25">
      <c r="A525" s="55"/>
      <c r="B525" s="55"/>
    </row>
    <row r="526" spans="1:2" hidden="1" x14ac:dyDescent="0.25">
      <c r="A526" s="55"/>
      <c r="B526" s="55"/>
    </row>
    <row r="527" spans="1:2" hidden="1" x14ac:dyDescent="0.25">
      <c r="A527" s="55"/>
      <c r="B527" s="55"/>
    </row>
    <row r="528" spans="1:2" hidden="1" x14ac:dyDescent="0.25">
      <c r="A528" s="55"/>
      <c r="B528" s="55"/>
    </row>
    <row r="529" spans="1:2" hidden="1" x14ac:dyDescent="0.25">
      <c r="A529" s="55"/>
      <c r="B529" s="55"/>
    </row>
    <row r="530" spans="1:2" hidden="1" x14ac:dyDescent="0.25">
      <c r="A530" s="55"/>
      <c r="B530" s="55"/>
    </row>
    <row r="531" spans="1:2" hidden="1" x14ac:dyDescent="0.25">
      <c r="A531" s="55"/>
      <c r="B531" s="55"/>
    </row>
    <row r="532" spans="1:2" hidden="1" x14ac:dyDescent="0.25">
      <c r="A532" s="55"/>
      <c r="B532" s="55"/>
    </row>
    <row r="533" spans="1:2" hidden="1" x14ac:dyDescent="0.25">
      <c r="A533" s="55"/>
      <c r="B533" s="55"/>
    </row>
    <row r="534" spans="1:2" hidden="1" x14ac:dyDescent="0.25">
      <c r="A534" s="55"/>
      <c r="B534" s="55"/>
    </row>
    <row r="535" spans="1:2" hidden="1" x14ac:dyDescent="0.25">
      <c r="A535" s="55"/>
      <c r="B535" s="55"/>
    </row>
    <row r="536" spans="1:2" hidden="1" x14ac:dyDescent="0.25">
      <c r="A536" s="55"/>
      <c r="B536" s="55"/>
    </row>
    <row r="537" spans="1:2" hidden="1" x14ac:dyDescent="0.25">
      <c r="A537" s="55"/>
      <c r="B537" s="55"/>
    </row>
    <row r="538" spans="1:2" hidden="1" x14ac:dyDescent="0.25">
      <c r="A538" s="55"/>
      <c r="B538" s="55"/>
    </row>
    <row r="539" spans="1:2" hidden="1" x14ac:dyDescent="0.25">
      <c r="A539" s="55"/>
      <c r="B539" s="55"/>
    </row>
    <row r="540" spans="1:2" hidden="1" x14ac:dyDescent="0.25">
      <c r="A540" s="55"/>
      <c r="B540" s="55"/>
    </row>
    <row r="541" spans="1:2" hidden="1" x14ac:dyDescent="0.25">
      <c r="A541" s="55"/>
      <c r="B541" s="55"/>
    </row>
    <row r="542" spans="1:2" hidden="1" x14ac:dyDescent="0.25">
      <c r="A542" s="55"/>
      <c r="B542" s="55"/>
    </row>
    <row r="543" spans="1:2" hidden="1" x14ac:dyDescent="0.25">
      <c r="A543" s="55"/>
      <c r="B543" s="55"/>
    </row>
    <row r="544" spans="1:2" hidden="1" x14ac:dyDescent="0.25">
      <c r="A544" s="55"/>
      <c r="B544" s="55"/>
    </row>
    <row r="545" spans="1:2" hidden="1" x14ac:dyDescent="0.25">
      <c r="A545" s="55"/>
      <c r="B545" s="55"/>
    </row>
    <row r="546" spans="1:2" hidden="1" x14ac:dyDescent="0.25">
      <c r="A546" s="55"/>
      <c r="B546" s="55"/>
    </row>
    <row r="547" spans="1:2" hidden="1" x14ac:dyDescent="0.25">
      <c r="A547" s="55"/>
      <c r="B547" s="55"/>
    </row>
    <row r="548" spans="1:2" hidden="1" x14ac:dyDescent="0.25">
      <c r="A548" s="55"/>
      <c r="B548" s="55"/>
    </row>
    <row r="549" spans="1:2" hidden="1" x14ac:dyDescent="0.25">
      <c r="A549" s="55"/>
      <c r="B549" s="55"/>
    </row>
    <row r="550" spans="1:2" hidden="1" x14ac:dyDescent="0.25">
      <c r="A550" s="55"/>
      <c r="B550" s="55"/>
    </row>
    <row r="551" spans="1:2" hidden="1" x14ac:dyDescent="0.25">
      <c r="A551" s="55"/>
      <c r="B551" s="55"/>
    </row>
    <row r="552" spans="1:2" hidden="1" x14ac:dyDescent="0.25">
      <c r="A552" s="55"/>
      <c r="B552" s="55"/>
    </row>
    <row r="553" spans="1:2" hidden="1" x14ac:dyDescent="0.25">
      <c r="A553" s="55"/>
      <c r="B553" s="55"/>
    </row>
    <row r="554" spans="1:2" hidden="1" x14ac:dyDescent="0.25">
      <c r="A554" s="55"/>
      <c r="B554" s="55"/>
    </row>
    <row r="555" spans="1:2" hidden="1" x14ac:dyDescent="0.25">
      <c r="A555" s="55"/>
      <c r="B555" s="55"/>
    </row>
    <row r="556" spans="1:2" hidden="1" x14ac:dyDescent="0.25">
      <c r="A556" s="55"/>
      <c r="B556" s="55"/>
    </row>
    <row r="557" spans="1:2" hidden="1" x14ac:dyDescent="0.25">
      <c r="A557" s="55"/>
      <c r="B557" s="55"/>
    </row>
    <row r="558" spans="1:2" hidden="1" x14ac:dyDescent="0.25">
      <c r="A558" s="55"/>
      <c r="B558" s="55"/>
    </row>
    <row r="559" spans="1:2" hidden="1" x14ac:dyDescent="0.25">
      <c r="A559" s="55"/>
      <c r="B559" s="55"/>
    </row>
    <row r="560" spans="1:2" hidden="1" x14ac:dyDescent="0.25">
      <c r="A560" s="55"/>
      <c r="B560" s="55"/>
    </row>
    <row r="561" spans="1:2" hidden="1" x14ac:dyDescent="0.25">
      <c r="A561" s="55"/>
      <c r="B561" s="55"/>
    </row>
    <row r="562" spans="1:2" hidden="1" x14ac:dyDescent="0.25">
      <c r="A562" s="55"/>
      <c r="B562" s="55"/>
    </row>
    <row r="563" spans="1:2" hidden="1" x14ac:dyDescent="0.25">
      <c r="A563" s="55"/>
      <c r="B563" s="55"/>
    </row>
    <row r="564" spans="1:2" hidden="1" x14ac:dyDescent="0.25">
      <c r="A564" s="55"/>
      <c r="B564" s="55"/>
    </row>
    <row r="565" spans="1:2" hidden="1" x14ac:dyDescent="0.25">
      <c r="A565" s="55"/>
      <c r="B565" s="55"/>
    </row>
    <row r="566" spans="1:2" hidden="1" x14ac:dyDescent="0.25">
      <c r="A566" s="55"/>
      <c r="B566" s="55"/>
    </row>
    <row r="567" spans="1:2" hidden="1" x14ac:dyDescent="0.25">
      <c r="A567" s="55"/>
      <c r="B567" s="55"/>
    </row>
    <row r="568" spans="1:2" hidden="1" x14ac:dyDescent="0.25">
      <c r="A568" s="55"/>
      <c r="B568" s="55"/>
    </row>
    <row r="569" spans="1:2" hidden="1" x14ac:dyDescent="0.25">
      <c r="A569" s="55"/>
      <c r="B569" s="55"/>
    </row>
    <row r="570" spans="1:2" hidden="1" x14ac:dyDescent="0.25">
      <c r="A570" s="55"/>
      <c r="B570" s="55"/>
    </row>
    <row r="571" spans="1:2" hidden="1" x14ac:dyDescent="0.25">
      <c r="A571" s="55"/>
      <c r="B571" s="55"/>
    </row>
    <row r="572" spans="1:2" hidden="1" x14ac:dyDescent="0.25">
      <c r="A572" s="55"/>
      <c r="B572" s="55"/>
    </row>
    <row r="573" spans="1:2" hidden="1" x14ac:dyDescent="0.25">
      <c r="A573" s="55"/>
      <c r="B573" s="55"/>
    </row>
    <row r="574" spans="1:2" hidden="1" x14ac:dyDescent="0.25">
      <c r="A574" s="55"/>
      <c r="B574" s="55"/>
    </row>
    <row r="575" spans="1:2" hidden="1" x14ac:dyDescent="0.25">
      <c r="A575" s="55"/>
      <c r="B575" s="55"/>
    </row>
    <row r="576" spans="1:2" hidden="1" x14ac:dyDescent="0.25">
      <c r="A576" s="55"/>
      <c r="B576" s="55"/>
    </row>
    <row r="577" spans="1:2" hidden="1" x14ac:dyDescent="0.25">
      <c r="A577" s="55"/>
      <c r="B577" s="55"/>
    </row>
    <row r="578" spans="1:2" hidden="1" x14ac:dyDescent="0.25">
      <c r="A578" s="55"/>
      <c r="B578" s="55"/>
    </row>
    <row r="579" spans="1:2" hidden="1" x14ac:dyDescent="0.25">
      <c r="A579" s="55"/>
      <c r="B579" s="55"/>
    </row>
    <row r="580" spans="1:2" hidden="1" x14ac:dyDescent="0.25">
      <c r="A580" s="55"/>
      <c r="B580" s="55"/>
    </row>
    <row r="581" spans="1:2" hidden="1" x14ac:dyDescent="0.25">
      <c r="A581" s="55"/>
      <c r="B581" s="55"/>
    </row>
    <row r="582" spans="1:2" hidden="1" x14ac:dyDescent="0.25">
      <c r="A582" s="55"/>
      <c r="B582" s="55"/>
    </row>
    <row r="583" spans="1:2" hidden="1" x14ac:dyDescent="0.25">
      <c r="A583" s="55"/>
      <c r="B583" s="55"/>
    </row>
    <row r="584" spans="1:2" hidden="1" x14ac:dyDescent="0.25">
      <c r="A584" s="55"/>
      <c r="B584" s="55"/>
    </row>
    <row r="585" spans="1:2" hidden="1" x14ac:dyDescent="0.25">
      <c r="A585" s="55"/>
      <c r="B585" s="55"/>
    </row>
    <row r="586" spans="1:2" hidden="1" x14ac:dyDescent="0.25">
      <c r="A586" s="55"/>
      <c r="B586" s="55"/>
    </row>
    <row r="587" spans="1:2" hidden="1" x14ac:dyDescent="0.25">
      <c r="A587" s="55"/>
      <c r="B587" s="55"/>
    </row>
    <row r="588" spans="1:2" hidden="1" x14ac:dyDescent="0.25">
      <c r="A588" s="55"/>
      <c r="B588" s="55"/>
    </row>
    <row r="589" spans="1:2" hidden="1" x14ac:dyDescent="0.25">
      <c r="A589" s="55"/>
      <c r="B589" s="55"/>
    </row>
    <row r="590" spans="1:2" hidden="1" x14ac:dyDescent="0.25">
      <c r="A590" s="55"/>
      <c r="B590" s="55"/>
    </row>
    <row r="591" spans="1:2" hidden="1" x14ac:dyDescent="0.25">
      <c r="A591" s="55"/>
      <c r="B591" s="55"/>
    </row>
    <row r="592" spans="1:2" hidden="1" x14ac:dyDescent="0.25">
      <c r="A592" s="55"/>
      <c r="B592" s="55"/>
    </row>
    <row r="593" spans="1:2" hidden="1" x14ac:dyDescent="0.25">
      <c r="A593" s="55"/>
      <c r="B593" s="55"/>
    </row>
    <row r="594" spans="1:2" hidden="1" x14ac:dyDescent="0.25">
      <c r="A594" s="55"/>
      <c r="B594" s="55"/>
    </row>
    <row r="595" spans="1:2" hidden="1" x14ac:dyDescent="0.25">
      <c r="A595" s="55"/>
      <c r="B595" s="55"/>
    </row>
    <row r="596" spans="1:2" hidden="1" x14ac:dyDescent="0.25">
      <c r="A596" s="55"/>
      <c r="B596" s="55"/>
    </row>
    <row r="597" spans="1:2" hidden="1" x14ac:dyDescent="0.25">
      <c r="A597" s="55"/>
      <c r="B597" s="55"/>
    </row>
    <row r="598" spans="1:2" hidden="1" x14ac:dyDescent="0.25">
      <c r="A598" s="55"/>
      <c r="B598" s="55"/>
    </row>
    <row r="599" spans="1:2" hidden="1" x14ac:dyDescent="0.25">
      <c r="A599" s="55"/>
      <c r="B599" s="55"/>
    </row>
    <row r="600" spans="1:2" hidden="1" x14ac:dyDescent="0.25">
      <c r="A600" s="55"/>
      <c r="B600" s="55"/>
    </row>
    <row r="601" spans="1:2" hidden="1" x14ac:dyDescent="0.25">
      <c r="A601" s="55"/>
      <c r="B601" s="55"/>
    </row>
    <row r="602" spans="1:2" hidden="1" x14ac:dyDescent="0.25">
      <c r="A602" s="55"/>
      <c r="B602" s="55"/>
    </row>
    <row r="603" spans="1:2" hidden="1" x14ac:dyDescent="0.25">
      <c r="A603" s="55"/>
      <c r="B603" s="55"/>
    </row>
    <row r="604" spans="1:2" hidden="1" x14ac:dyDescent="0.25">
      <c r="A604" s="55"/>
      <c r="B604" s="55"/>
    </row>
    <row r="605" spans="1:2" hidden="1" x14ac:dyDescent="0.25">
      <c r="A605" s="55"/>
      <c r="B605" s="55"/>
    </row>
    <row r="606" spans="1:2" hidden="1" x14ac:dyDescent="0.25">
      <c r="A606" s="55"/>
      <c r="B606" s="55"/>
    </row>
    <row r="607" spans="1:2" hidden="1" x14ac:dyDescent="0.25">
      <c r="A607" s="55"/>
      <c r="B607" s="55"/>
    </row>
    <row r="608" spans="1:2" hidden="1" x14ac:dyDescent="0.25">
      <c r="A608" s="55"/>
      <c r="B608" s="55"/>
    </row>
    <row r="609" spans="1:2" hidden="1" x14ac:dyDescent="0.25">
      <c r="A609" s="55"/>
      <c r="B609" s="55"/>
    </row>
    <row r="610" spans="1:2" hidden="1" x14ac:dyDescent="0.25">
      <c r="A610" s="55"/>
      <c r="B610" s="55"/>
    </row>
    <row r="611" spans="1:2" hidden="1" x14ac:dyDescent="0.25">
      <c r="A611" s="55"/>
      <c r="B611" s="55"/>
    </row>
    <row r="612" spans="1:2" hidden="1" x14ac:dyDescent="0.25">
      <c r="A612" s="55"/>
      <c r="B612" s="55"/>
    </row>
    <row r="613" spans="1:2" hidden="1" x14ac:dyDescent="0.25">
      <c r="A613" s="55"/>
      <c r="B613" s="55"/>
    </row>
    <row r="614" spans="1:2" hidden="1" x14ac:dyDescent="0.25">
      <c r="A614" s="55"/>
      <c r="B614" s="55"/>
    </row>
    <row r="615" spans="1:2" hidden="1" x14ac:dyDescent="0.25">
      <c r="A615" s="55"/>
      <c r="B615" s="55"/>
    </row>
    <row r="616" spans="1:2" hidden="1" x14ac:dyDescent="0.25">
      <c r="A616" s="55"/>
      <c r="B616" s="55"/>
    </row>
    <row r="617" spans="1:2" hidden="1" x14ac:dyDescent="0.25">
      <c r="A617" s="55"/>
      <c r="B617" s="55"/>
    </row>
    <row r="618" spans="1:2" hidden="1" x14ac:dyDescent="0.25">
      <c r="A618" s="55"/>
      <c r="B618" s="55"/>
    </row>
    <row r="619" spans="1:2" hidden="1" x14ac:dyDescent="0.25">
      <c r="A619" s="55"/>
      <c r="B619" s="55"/>
    </row>
    <row r="620" spans="1:2" hidden="1" x14ac:dyDescent="0.25">
      <c r="A620" s="55"/>
      <c r="B620" s="55"/>
    </row>
    <row r="621" spans="1:2" hidden="1" x14ac:dyDescent="0.25">
      <c r="A621" s="55"/>
      <c r="B621" s="55"/>
    </row>
    <row r="622" spans="1:2" hidden="1" x14ac:dyDescent="0.25">
      <c r="A622" s="55"/>
      <c r="B622" s="55"/>
    </row>
    <row r="623" spans="1:2" hidden="1" x14ac:dyDescent="0.25">
      <c r="A623" s="55"/>
      <c r="B623" s="55"/>
    </row>
    <row r="624" spans="1:2" hidden="1" x14ac:dyDescent="0.25">
      <c r="A624" s="55"/>
      <c r="B624" s="55"/>
    </row>
    <row r="625" spans="1:2" hidden="1" x14ac:dyDescent="0.25">
      <c r="A625" s="55"/>
      <c r="B625" s="55"/>
    </row>
    <row r="626" spans="1:2" hidden="1" x14ac:dyDescent="0.25">
      <c r="A626" s="55"/>
      <c r="B626" s="55"/>
    </row>
    <row r="627" spans="1:2" hidden="1" x14ac:dyDescent="0.25">
      <c r="A627" s="55"/>
      <c r="B627" s="55"/>
    </row>
    <row r="628" spans="1:2" hidden="1" x14ac:dyDescent="0.25">
      <c r="A628" s="55"/>
      <c r="B628" s="55"/>
    </row>
    <row r="629" spans="1:2" hidden="1" x14ac:dyDescent="0.25">
      <c r="A629" s="55"/>
      <c r="B629" s="55"/>
    </row>
    <row r="630" spans="1:2" hidden="1" x14ac:dyDescent="0.25">
      <c r="A630" s="55"/>
      <c r="B630" s="55"/>
    </row>
    <row r="631" spans="1:2" hidden="1" x14ac:dyDescent="0.25">
      <c r="A631" s="55"/>
      <c r="B631" s="55"/>
    </row>
    <row r="632" spans="1:2" hidden="1" x14ac:dyDescent="0.25">
      <c r="A632" s="55"/>
      <c r="B632" s="55"/>
    </row>
    <row r="633" spans="1:2" hidden="1" x14ac:dyDescent="0.25">
      <c r="A633" s="55"/>
      <c r="B633" s="55"/>
    </row>
    <row r="634" spans="1:2" hidden="1" x14ac:dyDescent="0.25">
      <c r="A634" s="55"/>
      <c r="B634" s="55"/>
    </row>
    <row r="635" spans="1:2" hidden="1" x14ac:dyDescent="0.25">
      <c r="A635" s="55"/>
      <c r="B635" s="55"/>
    </row>
    <row r="636" spans="1:2" hidden="1" x14ac:dyDescent="0.25">
      <c r="A636" s="55"/>
      <c r="B636" s="55"/>
    </row>
    <row r="637" spans="1:2" hidden="1" x14ac:dyDescent="0.25">
      <c r="A637" s="55"/>
      <c r="B637" s="55"/>
    </row>
    <row r="638" spans="1:2" hidden="1" x14ac:dyDescent="0.25">
      <c r="A638" s="55"/>
      <c r="B638" s="55"/>
    </row>
    <row r="639" spans="1:2" hidden="1" x14ac:dyDescent="0.25">
      <c r="A639" s="55"/>
      <c r="B639" s="55"/>
    </row>
    <row r="640" spans="1:2" hidden="1" x14ac:dyDescent="0.25">
      <c r="A640" s="55"/>
      <c r="B640" s="55"/>
    </row>
    <row r="641" spans="1:2" hidden="1" x14ac:dyDescent="0.25">
      <c r="A641" s="55"/>
      <c r="B641" s="55"/>
    </row>
    <row r="642" spans="1:2" hidden="1" x14ac:dyDescent="0.25">
      <c r="A642" s="55"/>
      <c r="B642" s="55"/>
    </row>
    <row r="643" spans="1:2" hidden="1" x14ac:dyDescent="0.25">
      <c r="A643" s="55"/>
      <c r="B643" s="55"/>
    </row>
    <row r="644" spans="1:2" hidden="1" x14ac:dyDescent="0.25">
      <c r="A644" s="55"/>
      <c r="B644" s="55"/>
    </row>
    <row r="645" spans="1:2" hidden="1" x14ac:dyDescent="0.25">
      <c r="A645" s="55"/>
      <c r="B645" s="55"/>
    </row>
    <row r="646" spans="1:2" hidden="1" x14ac:dyDescent="0.25">
      <c r="A646" s="55"/>
      <c r="B646" s="55"/>
    </row>
    <row r="647" spans="1:2" hidden="1" x14ac:dyDescent="0.25">
      <c r="A647" s="55"/>
      <c r="B647" s="55"/>
    </row>
    <row r="648" spans="1:2" hidden="1" x14ac:dyDescent="0.25">
      <c r="A648" s="55"/>
      <c r="B648" s="55"/>
    </row>
    <row r="649" spans="1:2" hidden="1" x14ac:dyDescent="0.25">
      <c r="A649" s="55"/>
      <c r="B649" s="55"/>
    </row>
    <row r="650" spans="1:2" hidden="1" x14ac:dyDescent="0.25">
      <c r="A650" s="55"/>
      <c r="B650" s="55"/>
    </row>
    <row r="651" spans="1:2" hidden="1" x14ac:dyDescent="0.25">
      <c r="A651" s="55"/>
      <c r="B651" s="55"/>
    </row>
    <row r="652" spans="1:2" hidden="1" x14ac:dyDescent="0.25">
      <c r="A652" s="55"/>
      <c r="B652" s="55"/>
    </row>
    <row r="653" spans="1:2" hidden="1" x14ac:dyDescent="0.25">
      <c r="A653" s="55"/>
      <c r="B653" s="55"/>
    </row>
    <row r="654" spans="1:2" hidden="1" x14ac:dyDescent="0.25">
      <c r="A654" s="55"/>
      <c r="B654" s="55"/>
    </row>
    <row r="655" spans="1:2" hidden="1" x14ac:dyDescent="0.25">
      <c r="A655" s="55"/>
      <c r="B655" s="55"/>
    </row>
    <row r="656" spans="1:2" hidden="1" x14ac:dyDescent="0.25">
      <c r="A656" s="55"/>
      <c r="B656" s="55"/>
    </row>
    <row r="657" spans="1:2" hidden="1" x14ac:dyDescent="0.25">
      <c r="A657" s="55"/>
      <c r="B657" s="55"/>
    </row>
    <row r="658" spans="1:2" hidden="1" x14ac:dyDescent="0.25">
      <c r="A658" s="55"/>
      <c r="B658" s="55"/>
    </row>
    <row r="659" spans="1:2" hidden="1" x14ac:dyDescent="0.25">
      <c r="A659" s="55"/>
      <c r="B659" s="55"/>
    </row>
    <row r="660" spans="1:2" hidden="1" x14ac:dyDescent="0.25">
      <c r="A660" s="55"/>
      <c r="B660" s="55"/>
    </row>
    <row r="661" spans="1:2" hidden="1" x14ac:dyDescent="0.25">
      <c r="A661" s="55"/>
      <c r="B661" s="55"/>
    </row>
    <row r="662" spans="1:2" hidden="1" x14ac:dyDescent="0.25">
      <c r="A662" s="55"/>
      <c r="B662" s="55"/>
    </row>
    <row r="663" spans="1:2" hidden="1" x14ac:dyDescent="0.25">
      <c r="A663" s="55"/>
      <c r="B663" s="55"/>
    </row>
    <row r="664" spans="1:2" hidden="1" x14ac:dyDescent="0.25">
      <c r="A664" s="55"/>
      <c r="B664" s="55"/>
    </row>
    <row r="665" spans="1:2" hidden="1" x14ac:dyDescent="0.25">
      <c r="A665" s="55"/>
      <c r="B665" s="55"/>
    </row>
    <row r="666" spans="1:2" hidden="1" x14ac:dyDescent="0.25">
      <c r="A666" s="55"/>
      <c r="B666" s="55"/>
    </row>
    <row r="667" spans="1:2" hidden="1" x14ac:dyDescent="0.25">
      <c r="A667" s="55"/>
      <c r="B667" s="55"/>
    </row>
    <row r="668" spans="1:2" hidden="1" x14ac:dyDescent="0.25">
      <c r="A668" s="55"/>
      <c r="B668" s="55"/>
    </row>
    <row r="669" spans="1:2" hidden="1" x14ac:dyDescent="0.25">
      <c r="A669" s="55"/>
      <c r="B669" s="55"/>
    </row>
    <row r="670" spans="1:2" hidden="1" x14ac:dyDescent="0.25">
      <c r="A670" s="55"/>
      <c r="B670" s="55"/>
    </row>
    <row r="671" spans="1:2" hidden="1" x14ac:dyDescent="0.25">
      <c r="A671" s="55"/>
      <c r="B671" s="55"/>
    </row>
    <row r="672" spans="1:2" hidden="1" x14ac:dyDescent="0.25">
      <c r="A672" s="55"/>
      <c r="B672" s="55"/>
    </row>
    <row r="673" spans="1:2" hidden="1" x14ac:dyDescent="0.25">
      <c r="A673" s="55"/>
      <c r="B673" s="55"/>
    </row>
    <row r="674" spans="1:2" hidden="1" x14ac:dyDescent="0.25">
      <c r="A674" s="55"/>
      <c r="B674" s="55"/>
    </row>
    <row r="675" spans="1:2" hidden="1" x14ac:dyDescent="0.25">
      <c r="A675" s="55"/>
      <c r="B675" s="55"/>
    </row>
    <row r="676" spans="1:2" hidden="1" x14ac:dyDescent="0.25">
      <c r="A676" s="55"/>
      <c r="B676" s="55"/>
    </row>
    <row r="677" spans="1:2" hidden="1" x14ac:dyDescent="0.25">
      <c r="A677" s="55"/>
      <c r="B677" s="55"/>
    </row>
    <row r="678" spans="1:2" hidden="1" x14ac:dyDescent="0.25">
      <c r="A678" s="55"/>
      <c r="B678" s="55"/>
    </row>
    <row r="679" spans="1:2" hidden="1" x14ac:dyDescent="0.25">
      <c r="A679" s="55"/>
      <c r="B679" s="55"/>
    </row>
    <row r="680" spans="1:2" hidden="1" x14ac:dyDescent="0.25">
      <c r="A680" s="55"/>
      <c r="B680" s="55"/>
    </row>
    <row r="681" spans="1:2" hidden="1" x14ac:dyDescent="0.25">
      <c r="A681" s="55"/>
      <c r="B681" s="55"/>
    </row>
    <row r="682" spans="1:2" hidden="1" x14ac:dyDescent="0.25">
      <c r="A682" s="55"/>
      <c r="B682" s="55"/>
    </row>
    <row r="683" spans="1:2" hidden="1" x14ac:dyDescent="0.25">
      <c r="A683" s="55"/>
      <c r="B683" s="55"/>
    </row>
    <row r="684" spans="1:2" hidden="1" x14ac:dyDescent="0.25">
      <c r="A684" s="55"/>
      <c r="B684" s="55"/>
    </row>
    <row r="685" spans="1:2" hidden="1" x14ac:dyDescent="0.25">
      <c r="A685" s="55"/>
      <c r="B685" s="55"/>
    </row>
    <row r="686" spans="1:2" hidden="1" x14ac:dyDescent="0.25">
      <c r="A686" s="55"/>
      <c r="B686" s="55"/>
    </row>
    <row r="687" spans="1:2" hidden="1" x14ac:dyDescent="0.25">
      <c r="A687" s="55"/>
      <c r="B687" s="55"/>
    </row>
    <row r="688" spans="1:2" hidden="1" x14ac:dyDescent="0.25">
      <c r="A688" s="55"/>
      <c r="B688" s="55"/>
    </row>
    <row r="689" spans="1:2" hidden="1" x14ac:dyDescent="0.25">
      <c r="A689" s="55"/>
      <c r="B689" s="55"/>
    </row>
    <row r="690" spans="1:2" hidden="1" x14ac:dyDescent="0.25">
      <c r="A690" s="55"/>
      <c r="B690" s="55"/>
    </row>
    <row r="691" spans="1:2" hidden="1" x14ac:dyDescent="0.25">
      <c r="A691" s="55"/>
      <c r="B691" s="55"/>
    </row>
    <row r="692" spans="1:2" hidden="1" x14ac:dyDescent="0.25">
      <c r="A692" s="55"/>
      <c r="B692" s="55"/>
    </row>
    <row r="693" spans="1:2" hidden="1" x14ac:dyDescent="0.25">
      <c r="A693" s="55"/>
      <c r="B693" s="55"/>
    </row>
    <row r="694" spans="1:2" hidden="1" x14ac:dyDescent="0.25">
      <c r="A694" s="55"/>
      <c r="B694" s="55"/>
    </row>
    <row r="695" spans="1:2" hidden="1" x14ac:dyDescent="0.25">
      <c r="A695" s="55"/>
      <c r="B695" s="55"/>
    </row>
    <row r="696" spans="1:2" hidden="1" x14ac:dyDescent="0.25">
      <c r="A696" s="55"/>
      <c r="B696" s="55"/>
    </row>
    <row r="697" spans="1:2" hidden="1" x14ac:dyDescent="0.25">
      <c r="A697" s="55"/>
      <c r="B697" s="55"/>
    </row>
    <row r="698" spans="1:2" hidden="1" x14ac:dyDescent="0.25">
      <c r="A698" s="55"/>
      <c r="B698" s="55"/>
    </row>
    <row r="699" spans="1:2" hidden="1" x14ac:dyDescent="0.25">
      <c r="A699" s="55"/>
      <c r="B699" s="55"/>
    </row>
    <row r="700" spans="1:2" hidden="1" x14ac:dyDescent="0.25">
      <c r="A700" s="55"/>
      <c r="B700" s="55"/>
    </row>
    <row r="701" spans="1:2" hidden="1" x14ac:dyDescent="0.25">
      <c r="A701" s="55"/>
      <c r="B701" s="55"/>
    </row>
    <row r="702" spans="1:2" hidden="1" x14ac:dyDescent="0.25">
      <c r="A702" s="55"/>
      <c r="B702" s="55"/>
    </row>
    <row r="703" spans="1:2" hidden="1" x14ac:dyDescent="0.25">
      <c r="A703" s="55"/>
      <c r="B703" s="55"/>
    </row>
    <row r="704" spans="1:2" hidden="1" x14ac:dyDescent="0.25">
      <c r="A704" s="55"/>
      <c r="B704" s="55"/>
    </row>
    <row r="705" spans="1:2" hidden="1" x14ac:dyDescent="0.25">
      <c r="A705" s="55"/>
      <c r="B705" s="55"/>
    </row>
    <row r="706" spans="1:2" hidden="1" x14ac:dyDescent="0.25">
      <c r="A706" s="55"/>
      <c r="B706" s="55"/>
    </row>
    <row r="707" spans="1:2" hidden="1" x14ac:dyDescent="0.25">
      <c r="A707" s="55"/>
      <c r="B707" s="55"/>
    </row>
    <row r="708" spans="1:2" hidden="1" x14ac:dyDescent="0.25">
      <c r="A708" s="55"/>
      <c r="B708" s="55"/>
    </row>
    <row r="709" spans="1:2" hidden="1" x14ac:dyDescent="0.25">
      <c r="A709" s="55"/>
      <c r="B709" s="55"/>
    </row>
    <row r="710" spans="1:2" hidden="1" x14ac:dyDescent="0.25">
      <c r="A710" s="55"/>
      <c r="B710" s="55"/>
    </row>
    <row r="711" spans="1:2" hidden="1" x14ac:dyDescent="0.25">
      <c r="A711" s="55"/>
      <c r="B711" s="55"/>
    </row>
    <row r="712" spans="1:2" hidden="1" x14ac:dyDescent="0.25">
      <c r="A712" s="55"/>
      <c r="B712" s="55"/>
    </row>
    <row r="713" spans="1:2" hidden="1" x14ac:dyDescent="0.25">
      <c r="A713" s="55"/>
      <c r="B713" s="55"/>
    </row>
    <row r="714" spans="1:2" hidden="1" x14ac:dyDescent="0.25">
      <c r="A714" s="55"/>
      <c r="B714" s="55"/>
    </row>
    <row r="715" spans="1:2" hidden="1" x14ac:dyDescent="0.25">
      <c r="A715" s="55"/>
      <c r="B715" s="55"/>
    </row>
    <row r="716" spans="1:2" hidden="1" x14ac:dyDescent="0.25">
      <c r="A716" s="55"/>
      <c r="B716" s="55"/>
    </row>
    <row r="717" spans="1:2" hidden="1" x14ac:dyDescent="0.25">
      <c r="A717" s="55"/>
      <c r="B717" s="55"/>
    </row>
    <row r="718" spans="1:2" hidden="1" x14ac:dyDescent="0.25">
      <c r="A718" s="55"/>
      <c r="B718" s="55"/>
    </row>
    <row r="719" spans="1:2" hidden="1" x14ac:dyDescent="0.25">
      <c r="A719" s="55"/>
      <c r="B719" s="55"/>
    </row>
    <row r="720" spans="1:2" hidden="1" x14ac:dyDescent="0.25">
      <c r="A720" s="55"/>
      <c r="B720" s="55"/>
    </row>
    <row r="721" spans="1:2" hidden="1" x14ac:dyDescent="0.25">
      <c r="A721" s="55"/>
      <c r="B721" s="55"/>
    </row>
    <row r="722" spans="1:2" hidden="1" x14ac:dyDescent="0.25">
      <c r="A722" s="55"/>
      <c r="B722" s="55"/>
    </row>
    <row r="723" spans="1:2" hidden="1" x14ac:dyDescent="0.25">
      <c r="A723" s="55"/>
      <c r="B723" s="55"/>
    </row>
    <row r="724" spans="1:2" hidden="1" x14ac:dyDescent="0.25">
      <c r="A724" s="55"/>
      <c r="B724" s="55"/>
    </row>
    <row r="725" spans="1:2" hidden="1" x14ac:dyDescent="0.25">
      <c r="A725" s="55"/>
      <c r="B725" s="55"/>
    </row>
    <row r="726" spans="1:2" hidden="1" x14ac:dyDescent="0.25">
      <c r="A726" s="55"/>
      <c r="B726" s="55"/>
    </row>
    <row r="727" spans="1:2" hidden="1" x14ac:dyDescent="0.25">
      <c r="A727" s="55"/>
      <c r="B727" s="55"/>
    </row>
    <row r="728" spans="1:2" hidden="1" x14ac:dyDescent="0.25">
      <c r="A728" s="55"/>
      <c r="B728" s="55"/>
    </row>
    <row r="729" spans="1:2" hidden="1" x14ac:dyDescent="0.25">
      <c r="A729" s="55"/>
      <c r="B729" s="55"/>
    </row>
    <row r="730" spans="1:2" hidden="1" x14ac:dyDescent="0.25">
      <c r="A730" s="55"/>
      <c r="B730" s="55"/>
    </row>
    <row r="731" spans="1:2" hidden="1" x14ac:dyDescent="0.25">
      <c r="A731" s="55"/>
      <c r="B731" s="55"/>
    </row>
    <row r="732" spans="1:2" hidden="1" x14ac:dyDescent="0.25">
      <c r="A732" s="55"/>
      <c r="B732" s="55"/>
    </row>
    <row r="733" spans="1:2" hidden="1" x14ac:dyDescent="0.25">
      <c r="A733" s="55"/>
      <c r="B733" s="55"/>
    </row>
    <row r="734" spans="1:2" hidden="1" x14ac:dyDescent="0.25">
      <c r="A734" s="55"/>
      <c r="B734" s="55"/>
    </row>
    <row r="735" spans="1:2" hidden="1" x14ac:dyDescent="0.25">
      <c r="A735" s="55"/>
      <c r="B735" s="55"/>
    </row>
    <row r="736" spans="1:2" hidden="1" x14ac:dyDescent="0.25">
      <c r="A736" s="55"/>
      <c r="B736" s="55"/>
    </row>
    <row r="737" spans="1:2" hidden="1" x14ac:dyDescent="0.25">
      <c r="A737" s="55"/>
      <c r="B737" s="55"/>
    </row>
    <row r="738" spans="1:2" hidden="1" x14ac:dyDescent="0.25">
      <c r="A738" s="55"/>
      <c r="B738" s="55"/>
    </row>
    <row r="739" spans="1:2" hidden="1" x14ac:dyDescent="0.25">
      <c r="A739" s="55"/>
      <c r="B739" s="55"/>
    </row>
    <row r="740" spans="1:2" hidden="1" x14ac:dyDescent="0.25">
      <c r="A740" s="55"/>
      <c r="B740" s="55"/>
    </row>
    <row r="741" spans="1:2" hidden="1" x14ac:dyDescent="0.25">
      <c r="A741" s="55"/>
      <c r="B741" s="55"/>
    </row>
    <row r="742" spans="1:2" hidden="1" x14ac:dyDescent="0.25">
      <c r="A742" s="55"/>
      <c r="B742" s="55"/>
    </row>
    <row r="743" spans="1:2" hidden="1" x14ac:dyDescent="0.25">
      <c r="A743" s="55"/>
      <c r="B743" s="55"/>
    </row>
    <row r="744" spans="1:2" hidden="1" x14ac:dyDescent="0.25">
      <c r="A744" s="55"/>
      <c r="B744" s="55"/>
    </row>
    <row r="745" spans="1:2" hidden="1" x14ac:dyDescent="0.25">
      <c r="A745" s="55"/>
      <c r="B745" s="55"/>
    </row>
    <row r="746" spans="1:2" hidden="1" x14ac:dyDescent="0.25">
      <c r="A746" s="55"/>
      <c r="B746" s="55"/>
    </row>
    <row r="747" spans="1:2" hidden="1" x14ac:dyDescent="0.25">
      <c r="A747" s="55"/>
      <c r="B747" s="55"/>
    </row>
    <row r="748" spans="1:2" hidden="1" x14ac:dyDescent="0.25">
      <c r="A748" s="55"/>
      <c r="B748" s="55"/>
    </row>
    <row r="749" spans="1:2" hidden="1" x14ac:dyDescent="0.25">
      <c r="A749" s="55"/>
      <c r="B749" s="55"/>
    </row>
    <row r="750" spans="1:2" hidden="1" x14ac:dyDescent="0.25">
      <c r="A750" s="55"/>
      <c r="B750" s="55"/>
    </row>
    <row r="751" spans="1:2" hidden="1" x14ac:dyDescent="0.25">
      <c r="A751" s="55"/>
      <c r="B751" s="55"/>
    </row>
    <row r="752" spans="1:2" hidden="1" x14ac:dyDescent="0.25">
      <c r="A752" s="55"/>
      <c r="B752" s="55"/>
    </row>
    <row r="753" spans="1:2" hidden="1" x14ac:dyDescent="0.25">
      <c r="A753" s="55"/>
      <c r="B753" s="55"/>
    </row>
    <row r="754" spans="1:2" hidden="1" x14ac:dyDescent="0.25">
      <c r="A754" s="55"/>
      <c r="B754" s="55"/>
    </row>
    <row r="755" spans="1:2" hidden="1" x14ac:dyDescent="0.25">
      <c r="A755" s="55"/>
      <c r="B755" s="55"/>
    </row>
    <row r="756" spans="1:2" hidden="1" x14ac:dyDescent="0.25">
      <c r="A756" s="55"/>
      <c r="B756" s="55"/>
    </row>
    <row r="757" spans="1:2" hidden="1" x14ac:dyDescent="0.25">
      <c r="A757" s="55"/>
      <c r="B757" s="55"/>
    </row>
    <row r="758" spans="1:2" hidden="1" x14ac:dyDescent="0.25">
      <c r="A758" s="55"/>
      <c r="B758" s="55"/>
    </row>
    <row r="759" spans="1:2" hidden="1" x14ac:dyDescent="0.25">
      <c r="A759" s="55"/>
      <c r="B759" s="55"/>
    </row>
    <row r="760" spans="1:2" hidden="1" x14ac:dyDescent="0.25">
      <c r="A760" s="55"/>
      <c r="B760" s="55"/>
    </row>
    <row r="761" spans="1:2" hidden="1" x14ac:dyDescent="0.25">
      <c r="A761" s="55"/>
      <c r="B761" s="55"/>
    </row>
    <row r="762" spans="1:2" hidden="1" x14ac:dyDescent="0.25">
      <c r="A762" s="55"/>
      <c r="B762" s="55"/>
    </row>
    <row r="763" spans="1:2" hidden="1" x14ac:dyDescent="0.25">
      <c r="A763" s="55"/>
      <c r="B763" s="55"/>
    </row>
    <row r="764" spans="1:2" hidden="1" x14ac:dyDescent="0.25">
      <c r="A764" s="55"/>
      <c r="B764" s="55"/>
    </row>
    <row r="765" spans="1:2" hidden="1" x14ac:dyDescent="0.25">
      <c r="A765" s="55"/>
      <c r="B765" s="55"/>
    </row>
    <row r="766" spans="1:2" hidden="1" x14ac:dyDescent="0.25">
      <c r="A766" s="55"/>
      <c r="B766" s="55"/>
    </row>
    <row r="767" spans="1:2" hidden="1" x14ac:dyDescent="0.25">
      <c r="A767" s="55"/>
      <c r="B767" s="55"/>
    </row>
    <row r="768" spans="1:2" hidden="1" x14ac:dyDescent="0.25">
      <c r="A768" s="55"/>
      <c r="B768" s="55"/>
    </row>
    <row r="769" spans="1:2" hidden="1" x14ac:dyDescent="0.25">
      <c r="A769" s="55"/>
      <c r="B769" s="55"/>
    </row>
    <row r="770" spans="1:2" hidden="1" x14ac:dyDescent="0.25">
      <c r="A770" s="55"/>
      <c r="B770" s="55"/>
    </row>
    <row r="771" spans="1:2" hidden="1" x14ac:dyDescent="0.25">
      <c r="A771" s="55"/>
      <c r="B771" s="55"/>
    </row>
    <row r="772" spans="1:2" hidden="1" x14ac:dyDescent="0.25">
      <c r="A772" s="55"/>
      <c r="B772" s="55"/>
    </row>
    <row r="773" spans="1:2" hidden="1" x14ac:dyDescent="0.25">
      <c r="A773" s="55"/>
      <c r="B773" s="55"/>
    </row>
    <row r="774" spans="1:2" hidden="1" x14ac:dyDescent="0.25">
      <c r="A774" s="55"/>
      <c r="B774" s="55"/>
    </row>
    <row r="775" spans="1:2" hidden="1" x14ac:dyDescent="0.25">
      <c r="A775" s="55"/>
      <c r="B775" s="55"/>
    </row>
    <row r="776" spans="1:2" hidden="1" x14ac:dyDescent="0.25">
      <c r="A776" s="55"/>
      <c r="B776" s="55"/>
    </row>
    <row r="777" spans="1:2" hidden="1" x14ac:dyDescent="0.25">
      <c r="A777" s="55"/>
      <c r="B777" s="55"/>
    </row>
    <row r="778" spans="1:2" hidden="1" x14ac:dyDescent="0.25">
      <c r="A778" s="55"/>
      <c r="B778" s="55"/>
    </row>
    <row r="779" spans="1:2" hidden="1" x14ac:dyDescent="0.25">
      <c r="A779" s="55"/>
      <c r="B779" s="55"/>
    </row>
    <row r="780" spans="1:2" hidden="1" x14ac:dyDescent="0.25">
      <c r="A780" s="55"/>
      <c r="B780" s="55"/>
    </row>
    <row r="781" spans="1:2" hidden="1" x14ac:dyDescent="0.25">
      <c r="A781" s="55"/>
      <c r="B781" s="55"/>
    </row>
    <row r="782" spans="1:2" hidden="1" x14ac:dyDescent="0.25">
      <c r="A782" s="55"/>
      <c r="B782" s="55"/>
    </row>
    <row r="783" spans="1:2" hidden="1" x14ac:dyDescent="0.25">
      <c r="A783" s="55"/>
      <c r="B783" s="55"/>
    </row>
    <row r="784" spans="1:2" hidden="1" x14ac:dyDescent="0.25">
      <c r="A784" s="55"/>
      <c r="B784" s="55"/>
    </row>
    <row r="785" spans="1:2" hidden="1" x14ac:dyDescent="0.25">
      <c r="A785" s="55"/>
      <c r="B785" s="55"/>
    </row>
    <row r="786" spans="1:2" hidden="1" x14ac:dyDescent="0.25">
      <c r="A786" s="55"/>
      <c r="B786" s="55"/>
    </row>
    <row r="787" spans="1:2" hidden="1" x14ac:dyDescent="0.25">
      <c r="A787" s="55"/>
      <c r="B787" s="55"/>
    </row>
    <row r="788" spans="1:2" hidden="1" x14ac:dyDescent="0.25">
      <c r="A788" s="55"/>
      <c r="B788" s="55"/>
    </row>
    <row r="789" spans="1:2" hidden="1" x14ac:dyDescent="0.25">
      <c r="A789" s="55"/>
      <c r="B789" s="55"/>
    </row>
    <row r="790" spans="1:2" hidden="1" x14ac:dyDescent="0.25">
      <c r="A790" s="55"/>
      <c r="B790" s="55"/>
    </row>
    <row r="791" spans="1:2" hidden="1" x14ac:dyDescent="0.25">
      <c r="A791" s="55"/>
      <c r="B791" s="55"/>
    </row>
    <row r="792" spans="1:2" hidden="1" x14ac:dyDescent="0.25">
      <c r="A792" s="55"/>
      <c r="B792" s="55"/>
    </row>
    <row r="793" spans="1:2" hidden="1" x14ac:dyDescent="0.25">
      <c r="A793" s="55"/>
      <c r="B793" s="55"/>
    </row>
    <row r="794" spans="1:2" hidden="1" x14ac:dyDescent="0.25">
      <c r="A794" s="55"/>
      <c r="B794" s="55"/>
    </row>
    <row r="795" spans="1:2" hidden="1" x14ac:dyDescent="0.25">
      <c r="A795" s="55"/>
      <c r="B795" s="55"/>
    </row>
    <row r="796" spans="1:2" hidden="1" x14ac:dyDescent="0.25">
      <c r="A796" s="55"/>
      <c r="B796" s="55"/>
    </row>
    <row r="797" spans="1:2" hidden="1" x14ac:dyDescent="0.25">
      <c r="A797" s="55"/>
      <c r="B797" s="55"/>
    </row>
    <row r="798" spans="1:2" hidden="1" x14ac:dyDescent="0.25">
      <c r="A798" s="55"/>
      <c r="B798" s="55"/>
    </row>
    <row r="799" spans="1:2" hidden="1" x14ac:dyDescent="0.25">
      <c r="A799" s="55"/>
      <c r="B799" s="55"/>
    </row>
    <row r="800" spans="1:2" hidden="1" x14ac:dyDescent="0.25">
      <c r="A800" s="55"/>
      <c r="B800" s="55"/>
    </row>
    <row r="801" spans="1:2" hidden="1" x14ac:dyDescent="0.25">
      <c r="A801" s="55"/>
      <c r="B801" s="55"/>
    </row>
    <row r="802" spans="1:2" hidden="1" x14ac:dyDescent="0.25">
      <c r="A802" s="55"/>
      <c r="B802" s="55"/>
    </row>
    <row r="803" spans="1:2" hidden="1" x14ac:dyDescent="0.25">
      <c r="A803" s="55"/>
      <c r="B803" s="55"/>
    </row>
    <row r="804" spans="1:2" hidden="1" x14ac:dyDescent="0.25">
      <c r="A804" s="55"/>
      <c r="B804" s="55"/>
    </row>
    <row r="805" spans="1:2" hidden="1" x14ac:dyDescent="0.25">
      <c r="A805" s="55"/>
      <c r="B805" s="55"/>
    </row>
    <row r="806" spans="1:2" hidden="1" x14ac:dyDescent="0.25">
      <c r="A806" s="55"/>
      <c r="B806" s="55"/>
    </row>
    <row r="807" spans="1:2" hidden="1" x14ac:dyDescent="0.25">
      <c r="A807" s="55"/>
      <c r="B807" s="55"/>
    </row>
    <row r="808" spans="1:2" hidden="1" x14ac:dyDescent="0.25">
      <c r="A808" s="55"/>
      <c r="B808" s="55"/>
    </row>
    <row r="809" spans="1:2" hidden="1" x14ac:dyDescent="0.25">
      <c r="A809" s="55"/>
      <c r="B809" s="55"/>
    </row>
    <row r="810" spans="1:2" hidden="1" x14ac:dyDescent="0.25">
      <c r="A810" s="55"/>
      <c r="B810" s="55"/>
    </row>
    <row r="811" spans="1:2" hidden="1" x14ac:dyDescent="0.25">
      <c r="A811" s="55"/>
      <c r="B811" s="55"/>
    </row>
    <row r="812" spans="1:2" hidden="1" x14ac:dyDescent="0.25">
      <c r="A812" s="55"/>
      <c r="B812" s="55"/>
    </row>
    <row r="813" spans="1:2" hidden="1" x14ac:dyDescent="0.25">
      <c r="A813" s="55"/>
      <c r="B813" s="55"/>
    </row>
    <row r="814" spans="1:2" hidden="1" x14ac:dyDescent="0.25">
      <c r="A814" s="55"/>
      <c r="B814" s="55"/>
    </row>
    <row r="815" spans="1:2" hidden="1" x14ac:dyDescent="0.25">
      <c r="A815" s="55"/>
      <c r="B815" s="55"/>
    </row>
    <row r="816" spans="1:2" hidden="1" x14ac:dyDescent="0.25">
      <c r="A816" s="55"/>
      <c r="B816" s="55"/>
    </row>
    <row r="817" spans="1:2" hidden="1" x14ac:dyDescent="0.25">
      <c r="A817" s="55"/>
      <c r="B817" s="55"/>
    </row>
    <row r="818" spans="1:2" hidden="1" x14ac:dyDescent="0.25">
      <c r="A818" s="55"/>
      <c r="B818" s="55"/>
    </row>
    <row r="819" spans="1:2" hidden="1" x14ac:dyDescent="0.25">
      <c r="A819" s="55"/>
      <c r="B819" s="55"/>
    </row>
    <row r="820" spans="1:2" hidden="1" x14ac:dyDescent="0.25">
      <c r="A820" s="55"/>
      <c r="B820" s="55"/>
    </row>
    <row r="821" spans="1:2" hidden="1" x14ac:dyDescent="0.25">
      <c r="A821" s="55"/>
      <c r="B821" s="55"/>
    </row>
    <row r="822" spans="1:2" hidden="1" x14ac:dyDescent="0.25">
      <c r="A822" s="55"/>
      <c r="B822" s="55"/>
    </row>
    <row r="823" spans="1:2" hidden="1" x14ac:dyDescent="0.25">
      <c r="A823" s="55"/>
      <c r="B823" s="55"/>
    </row>
    <row r="824" spans="1:2" hidden="1" x14ac:dyDescent="0.25">
      <c r="A824" s="55"/>
      <c r="B824" s="55"/>
    </row>
    <row r="825" spans="1:2" hidden="1" x14ac:dyDescent="0.25">
      <c r="A825" s="55"/>
      <c r="B825" s="55"/>
    </row>
    <row r="826" spans="1:2" hidden="1" x14ac:dyDescent="0.25">
      <c r="A826" s="55"/>
      <c r="B826" s="55"/>
    </row>
    <row r="827" spans="1:2" hidden="1" x14ac:dyDescent="0.25">
      <c r="A827" s="55"/>
      <c r="B827" s="55"/>
    </row>
    <row r="828" spans="1:2" hidden="1" x14ac:dyDescent="0.25">
      <c r="A828" s="55"/>
      <c r="B828" s="55"/>
    </row>
    <row r="829" spans="1:2" hidden="1" x14ac:dyDescent="0.25">
      <c r="A829" s="55"/>
      <c r="B829" s="55"/>
    </row>
    <row r="830" spans="1:2" hidden="1" x14ac:dyDescent="0.25">
      <c r="A830" s="55"/>
      <c r="B830" s="55"/>
    </row>
    <row r="831" spans="1:2" hidden="1" x14ac:dyDescent="0.25">
      <c r="A831" s="55"/>
      <c r="B831" s="55"/>
    </row>
    <row r="832" spans="1:2" hidden="1" x14ac:dyDescent="0.25">
      <c r="A832" s="55"/>
      <c r="B832" s="55"/>
    </row>
    <row r="833" spans="1:2" hidden="1" x14ac:dyDescent="0.25">
      <c r="A833" s="55"/>
      <c r="B833" s="55"/>
    </row>
    <row r="834" spans="1:2" hidden="1" x14ac:dyDescent="0.25">
      <c r="A834" s="55"/>
      <c r="B834" s="55"/>
    </row>
    <row r="835" spans="1:2" hidden="1" x14ac:dyDescent="0.25">
      <c r="A835" s="55"/>
      <c r="B835" s="55"/>
    </row>
    <row r="836" spans="1:2" hidden="1" x14ac:dyDescent="0.25">
      <c r="A836" s="55"/>
      <c r="B836" s="55"/>
    </row>
    <row r="837" spans="1:2" hidden="1" x14ac:dyDescent="0.25">
      <c r="A837" s="55"/>
      <c r="B837" s="55"/>
    </row>
    <row r="838" spans="1:2" hidden="1" x14ac:dyDescent="0.25">
      <c r="A838" s="55"/>
      <c r="B838" s="55"/>
    </row>
    <row r="839" spans="1:2" hidden="1" x14ac:dyDescent="0.25">
      <c r="A839" s="55"/>
      <c r="B839" s="55"/>
    </row>
    <row r="840" spans="1:2" hidden="1" x14ac:dyDescent="0.25">
      <c r="A840" s="55"/>
      <c r="B840" s="55"/>
    </row>
    <row r="841" spans="1:2" hidden="1" x14ac:dyDescent="0.25">
      <c r="A841" s="55"/>
      <c r="B841" s="55"/>
    </row>
    <row r="842" spans="1:2" hidden="1" x14ac:dyDescent="0.25">
      <c r="A842" s="55"/>
      <c r="B842" s="55"/>
    </row>
    <row r="843" spans="1:2" hidden="1" x14ac:dyDescent="0.25">
      <c r="A843" s="55"/>
      <c r="B843" s="55"/>
    </row>
    <row r="844" spans="1:2" hidden="1" x14ac:dyDescent="0.25">
      <c r="A844" s="55"/>
      <c r="B844" s="55"/>
    </row>
    <row r="845" spans="1:2" hidden="1" x14ac:dyDescent="0.25">
      <c r="A845" s="55"/>
      <c r="B845" s="55"/>
    </row>
    <row r="846" spans="1:2" hidden="1" x14ac:dyDescent="0.25">
      <c r="A846" s="55"/>
      <c r="B846" s="55"/>
    </row>
    <row r="847" spans="1:2" hidden="1" x14ac:dyDescent="0.25">
      <c r="A847" s="55"/>
      <c r="B847" s="55"/>
    </row>
    <row r="848" spans="1:2" hidden="1" x14ac:dyDescent="0.25">
      <c r="A848" s="55"/>
      <c r="B848" s="55"/>
    </row>
    <row r="849" spans="1:2" hidden="1" x14ac:dyDescent="0.25">
      <c r="A849" s="55"/>
      <c r="B849" s="55"/>
    </row>
    <row r="850" spans="1:2" hidden="1" x14ac:dyDescent="0.25">
      <c r="A850" s="55"/>
      <c r="B850" s="55"/>
    </row>
    <row r="851" spans="1:2" hidden="1" x14ac:dyDescent="0.25">
      <c r="A851" s="55"/>
      <c r="B851" s="55"/>
    </row>
    <row r="852" spans="1:2" hidden="1" x14ac:dyDescent="0.25">
      <c r="A852" s="55"/>
      <c r="B852" s="55"/>
    </row>
    <row r="853" spans="1:2" hidden="1" x14ac:dyDescent="0.25">
      <c r="A853" s="55"/>
      <c r="B853" s="55"/>
    </row>
    <row r="854" spans="1:2" hidden="1" x14ac:dyDescent="0.25">
      <c r="A854" s="55"/>
      <c r="B854" s="55"/>
    </row>
    <row r="855" spans="1:2" hidden="1" x14ac:dyDescent="0.25">
      <c r="A855" s="55"/>
      <c r="B855" s="55"/>
    </row>
    <row r="856" spans="1:2" hidden="1" x14ac:dyDescent="0.25">
      <c r="A856" s="55"/>
      <c r="B856" s="55"/>
    </row>
    <row r="857" spans="1:2" hidden="1" x14ac:dyDescent="0.25">
      <c r="A857" s="55"/>
      <c r="B857" s="55"/>
    </row>
    <row r="858" spans="1:2" hidden="1" x14ac:dyDescent="0.25">
      <c r="A858" s="55"/>
      <c r="B858" s="55"/>
    </row>
    <row r="859" spans="1:2" hidden="1" x14ac:dyDescent="0.25">
      <c r="A859" s="55"/>
      <c r="B859" s="55"/>
    </row>
    <row r="860" spans="1:2" hidden="1" x14ac:dyDescent="0.25">
      <c r="A860" s="55"/>
      <c r="B860" s="55"/>
    </row>
    <row r="861" spans="1:2" hidden="1" x14ac:dyDescent="0.25">
      <c r="A861" s="55"/>
      <c r="B861" s="55"/>
    </row>
    <row r="862" spans="1:2" hidden="1" x14ac:dyDescent="0.25">
      <c r="A862" s="55"/>
      <c r="B862" s="55"/>
    </row>
    <row r="863" spans="1:2" hidden="1" x14ac:dyDescent="0.25">
      <c r="A863" s="55"/>
      <c r="B863" s="55"/>
    </row>
    <row r="864" spans="1:2" hidden="1" x14ac:dyDescent="0.25">
      <c r="A864" s="55"/>
      <c r="B864" s="55"/>
    </row>
    <row r="865" spans="1:2" hidden="1" x14ac:dyDescent="0.25">
      <c r="A865" s="55"/>
      <c r="B865" s="55"/>
    </row>
    <row r="866" spans="1:2" hidden="1" x14ac:dyDescent="0.25">
      <c r="A866" s="55"/>
      <c r="B866" s="55"/>
    </row>
    <row r="867" spans="1:2" hidden="1" x14ac:dyDescent="0.25">
      <c r="A867" s="55"/>
      <c r="B867" s="55"/>
    </row>
    <row r="868" spans="1:2" hidden="1" x14ac:dyDescent="0.25">
      <c r="A868" s="55"/>
      <c r="B868" s="55"/>
    </row>
    <row r="869" spans="1:2" hidden="1" x14ac:dyDescent="0.25">
      <c r="A869" s="55"/>
      <c r="B869" s="55"/>
    </row>
    <row r="870" spans="1:2" hidden="1" x14ac:dyDescent="0.25">
      <c r="A870" s="55"/>
      <c r="B870" s="55"/>
    </row>
    <row r="871" spans="1:2" hidden="1" x14ac:dyDescent="0.25">
      <c r="A871" s="55"/>
      <c r="B871" s="55"/>
    </row>
    <row r="872" spans="1:2" hidden="1" x14ac:dyDescent="0.25">
      <c r="A872" s="55"/>
      <c r="B872" s="55"/>
    </row>
    <row r="873" spans="1:2" hidden="1" x14ac:dyDescent="0.25">
      <c r="A873" s="55"/>
      <c r="B873" s="55"/>
    </row>
    <row r="874" spans="1:2" hidden="1" x14ac:dyDescent="0.25">
      <c r="A874" s="55"/>
      <c r="B874" s="55"/>
    </row>
    <row r="875" spans="1:2" hidden="1" x14ac:dyDescent="0.25">
      <c r="A875" s="55"/>
      <c r="B875" s="55"/>
    </row>
    <row r="876" spans="1:2" hidden="1" x14ac:dyDescent="0.25">
      <c r="A876" s="55"/>
      <c r="B876" s="55"/>
    </row>
    <row r="877" spans="1:2" hidden="1" x14ac:dyDescent="0.25">
      <c r="A877" s="55"/>
      <c r="B877" s="55"/>
    </row>
    <row r="878" spans="1:2" hidden="1" x14ac:dyDescent="0.25">
      <c r="A878" s="55"/>
      <c r="B878" s="55"/>
    </row>
    <row r="879" spans="1:2" hidden="1" x14ac:dyDescent="0.25">
      <c r="A879" s="55"/>
      <c r="B879" s="55"/>
    </row>
    <row r="880" spans="1:2" hidden="1" x14ac:dyDescent="0.25">
      <c r="A880" s="55"/>
      <c r="B880" s="55"/>
    </row>
    <row r="881" spans="1:2" hidden="1" x14ac:dyDescent="0.25">
      <c r="A881" s="55"/>
      <c r="B881" s="55"/>
    </row>
    <row r="882" spans="1:2" hidden="1" x14ac:dyDescent="0.25">
      <c r="A882" s="55"/>
      <c r="B882" s="55"/>
    </row>
    <row r="883" spans="1:2" hidden="1" x14ac:dyDescent="0.25">
      <c r="A883" s="55"/>
      <c r="B883" s="55"/>
    </row>
    <row r="884" spans="1:2" hidden="1" x14ac:dyDescent="0.25">
      <c r="A884" s="55"/>
      <c r="B884" s="55"/>
    </row>
    <row r="885" spans="1:2" hidden="1" x14ac:dyDescent="0.25">
      <c r="A885" s="55"/>
      <c r="B885" s="55"/>
    </row>
    <row r="886" spans="1:2" hidden="1" x14ac:dyDescent="0.25">
      <c r="A886" s="55"/>
      <c r="B886" s="55"/>
    </row>
    <row r="887" spans="1:2" hidden="1" x14ac:dyDescent="0.25">
      <c r="A887" s="55"/>
      <c r="B887" s="55"/>
    </row>
    <row r="888" spans="1:2" hidden="1" x14ac:dyDescent="0.25">
      <c r="A888" s="55"/>
      <c r="B888" s="55"/>
    </row>
    <row r="889" spans="1:2" hidden="1" x14ac:dyDescent="0.25">
      <c r="A889" s="55"/>
      <c r="B889" s="55"/>
    </row>
    <row r="890" spans="1:2" hidden="1" x14ac:dyDescent="0.25">
      <c r="A890" s="55"/>
      <c r="B890" s="55"/>
    </row>
    <row r="891" spans="1:2" hidden="1" x14ac:dyDescent="0.25">
      <c r="A891" s="55"/>
      <c r="B891" s="55"/>
    </row>
    <row r="892" spans="1:2" hidden="1" x14ac:dyDescent="0.25">
      <c r="A892" s="55"/>
      <c r="B892" s="55"/>
    </row>
    <row r="893" spans="1:2" hidden="1" x14ac:dyDescent="0.25">
      <c r="A893" s="55"/>
      <c r="B893" s="55"/>
    </row>
    <row r="894" spans="1:2" hidden="1" x14ac:dyDescent="0.25">
      <c r="A894" s="55"/>
      <c r="B894" s="55"/>
    </row>
    <row r="895" spans="1:2" hidden="1" x14ac:dyDescent="0.25">
      <c r="A895" s="55"/>
      <c r="B895" s="55"/>
    </row>
    <row r="896" spans="1:2" hidden="1" x14ac:dyDescent="0.25">
      <c r="A896" s="55"/>
      <c r="B896" s="55"/>
    </row>
    <row r="897" spans="1:2" hidden="1" x14ac:dyDescent="0.25">
      <c r="A897" s="55"/>
      <c r="B897" s="55"/>
    </row>
    <row r="898" spans="1:2" hidden="1" x14ac:dyDescent="0.25">
      <c r="A898" s="55"/>
      <c r="B898" s="55"/>
    </row>
    <row r="899" spans="1:2" hidden="1" x14ac:dyDescent="0.25">
      <c r="A899" s="55"/>
      <c r="B899" s="55"/>
    </row>
    <row r="900" spans="1:2" hidden="1" x14ac:dyDescent="0.25">
      <c r="A900" s="55"/>
      <c r="B900" s="55"/>
    </row>
    <row r="901" spans="1:2" hidden="1" x14ac:dyDescent="0.25">
      <c r="A901" s="55"/>
      <c r="B901" s="55"/>
    </row>
    <row r="902" spans="1:2" hidden="1" x14ac:dyDescent="0.25">
      <c r="A902" s="55"/>
      <c r="B902" s="55"/>
    </row>
    <row r="903" spans="1:2" hidden="1" x14ac:dyDescent="0.25">
      <c r="A903" s="55"/>
      <c r="B903" s="55"/>
    </row>
    <row r="904" spans="1:2" hidden="1" x14ac:dyDescent="0.25">
      <c r="A904" s="55"/>
      <c r="B904" s="55"/>
    </row>
    <row r="905" spans="1:2" hidden="1" x14ac:dyDescent="0.25">
      <c r="A905" s="55"/>
      <c r="B905" s="55"/>
    </row>
    <row r="906" spans="1:2" hidden="1" x14ac:dyDescent="0.25">
      <c r="A906" s="55"/>
      <c r="B906" s="55"/>
    </row>
    <row r="907" spans="1:2" hidden="1" x14ac:dyDescent="0.25">
      <c r="A907" s="55"/>
      <c r="B907" s="55"/>
    </row>
    <row r="908" spans="1:2" hidden="1" x14ac:dyDescent="0.25">
      <c r="A908" s="55"/>
      <c r="B908" s="55"/>
    </row>
    <row r="909" spans="1:2" hidden="1" x14ac:dyDescent="0.25">
      <c r="A909" s="55"/>
      <c r="B909" s="55"/>
    </row>
    <row r="910" spans="1:2" hidden="1" x14ac:dyDescent="0.25">
      <c r="A910" s="55"/>
      <c r="B910" s="55"/>
    </row>
    <row r="911" spans="1:2" hidden="1" x14ac:dyDescent="0.25">
      <c r="A911" s="55"/>
      <c r="B911" s="55"/>
    </row>
    <row r="912" spans="1:2" hidden="1" x14ac:dyDescent="0.25">
      <c r="A912" s="55"/>
      <c r="B912" s="55"/>
    </row>
    <row r="913" spans="1:2" hidden="1" x14ac:dyDescent="0.25">
      <c r="A913" s="55"/>
      <c r="B913" s="55"/>
    </row>
    <row r="914" spans="1:2" hidden="1" x14ac:dyDescent="0.25">
      <c r="A914" s="55"/>
      <c r="B914" s="55"/>
    </row>
    <row r="915" spans="1:2" hidden="1" x14ac:dyDescent="0.25">
      <c r="A915" s="55"/>
      <c r="B915" s="55"/>
    </row>
    <row r="916" spans="1:2" hidden="1" x14ac:dyDescent="0.25">
      <c r="A916" s="55"/>
      <c r="B916" s="55"/>
    </row>
    <row r="917" spans="1:2" hidden="1" x14ac:dyDescent="0.25">
      <c r="A917" s="55"/>
      <c r="B917" s="55"/>
    </row>
    <row r="918" spans="1:2" hidden="1" x14ac:dyDescent="0.25">
      <c r="A918" s="55"/>
      <c r="B918" s="55"/>
    </row>
    <row r="919" spans="1:2" hidden="1" x14ac:dyDescent="0.25">
      <c r="A919" s="55"/>
      <c r="B919" s="55"/>
    </row>
    <row r="920" spans="1:2" hidden="1" x14ac:dyDescent="0.25">
      <c r="A920" s="55"/>
      <c r="B920" s="55"/>
    </row>
    <row r="921" spans="1:2" hidden="1" x14ac:dyDescent="0.25">
      <c r="A921" s="55"/>
      <c r="B921" s="55"/>
    </row>
    <row r="922" spans="1:2" hidden="1" x14ac:dyDescent="0.25">
      <c r="A922" s="55"/>
      <c r="B922" s="55"/>
    </row>
    <row r="923" spans="1:2" hidden="1" x14ac:dyDescent="0.25">
      <c r="A923" s="55"/>
      <c r="B923" s="55"/>
    </row>
    <row r="924" spans="1:2" hidden="1" x14ac:dyDescent="0.25">
      <c r="A924" s="55"/>
      <c r="B924" s="55"/>
    </row>
    <row r="925" spans="1:2" hidden="1" x14ac:dyDescent="0.25">
      <c r="A925" s="55"/>
      <c r="B925" s="55"/>
    </row>
    <row r="926" spans="1:2" hidden="1" x14ac:dyDescent="0.25">
      <c r="A926" s="55"/>
      <c r="B926" s="55"/>
    </row>
    <row r="927" spans="1:2" hidden="1" x14ac:dyDescent="0.25">
      <c r="A927" s="55"/>
      <c r="B927" s="55"/>
    </row>
    <row r="928" spans="1:2" hidden="1" x14ac:dyDescent="0.25">
      <c r="A928" s="55"/>
      <c r="B928" s="55"/>
    </row>
    <row r="929" spans="1:2" hidden="1" x14ac:dyDescent="0.25">
      <c r="A929" s="55"/>
      <c r="B929" s="55"/>
    </row>
    <row r="930" spans="1:2" hidden="1" x14ac:dyDescent="0.25">
      <c r="A930" s="55"/>
      <c r="B930" s="55"/>
    </row>
    <row r="931" spans="1:2" hidden="1" x14ac:dyDescent="0.25">
      <c r="A931" s="55"/>
      <c r="B931" s="55"/>
    </row>
    <row r="932" spans="1:2" hidden="1" x14ac:dyDescent="0.25">
      <c r="A932" s="55"/>
      <c r="B932" s="55"/>
    </row>
    <row r="933" spans="1:2" hidden="1" x14ac:dyDescent="0.25">
      <c r="A933" s="55"/>
      <c r="B933" s="55"/>
    </row>
    <row r="934" spans="1:2" hidden="1" x14ac:dyDescent="0.25">
      <c r="A934" s="55"/>
      <c r="B934" s="55"/>
    </row>
    <row r="935" spans="1:2" hidden="1" x14ac:dyDescent="0.25">
      <c r="A935" s="55"/>
      <c r="B935" s="55"/>
    </row>
    <row r="936" spans="1:2" hidden="1" x14ac:dyDescent="0.25">
      <c r="A936" s="55"/>
      <c r="B936" s="55"/>
    </row>
    <row r="937" spans="1:2" hidden="1" x14ac:dyDescent="0.25">
      <c r="A937" s="55"/>
      <c r="B937" s="55"/>
    </row>
    <row r="938" spans="1:2" hidden="1" x14ac:dyDescent="0.25">
      <c r="A938" s="55"/>
      <c r="B938" s="55"/>
    </row>
    <row r="939" spans="1:2" hidden="1" x14ac:dyDescent="0.25">
      <c r="A939" s="55"/>
      <c r="B939" s="55"/>
    </row>
    <row r="940" spans="1:2" hidden="1" x14ac:dyDescent="0.25">
      <c r="A940" s="55"/>
      <c r="B940" s="55"/>
    </row>
    <row r="941" spans="1:2" hidden="1" x14ac:dyDescent="0.25">
      <c r="A941" s="55"/>
      <c r="B941" s="55"/>
    </row>
    <row r="942" spans="1:2" hidden="1" x14ac:dyDescent="0.25">
      <c r="A942" s="55"/>
      <c r="B942" s="55"/>
    </row>
    <row r="943" spans="1:2" hidden="1" x14ac:dyDescent="0.25">
      <c r="A943" s="55"/>
      <c r="B943" s="55"/>
    </row>
    <row r="944" spans="1:2" hidden="1" x14ac:dyDescent="0.25">
      <c r="A944" s="55"/>
      <c r="B944" s="55"/>
    </row>
    <row r="945" spans="1:2" hidden="1" x14ac:dyDescent="0.25">
      <c r="A945" s="55"/>
      <c r="B945" s="55"/>
    </row>
    <row r="946" spans="1:2" hidden="1" x14ac:dyDescent="0.25">
      <c r="A946" s="55"/>
      <c r="B946" s="55"/>
    </row>
    <row r="947" spans="1:2" hidden="1" x14ac:dyDescent="0.25">
      <c r="A947" s="55"/>
      <c r="B947" s="55"/>
    </row>
    <row r="948" spans="1:2" hidden="1" x14ac:dyDescent="0.25">
      <c r="A948" s="55"/>
      <c r="B948" s="55"/>
    </row>
    <row r="949" spans="1:2" hidden="1" x14ac:dyDescent="0.25">
      <c r="A949" s="55"/>
      <c r="B949" s="55"/>
    </row>
    <row r="950" spans="1:2" hidden="1" x14ac:dyDescent="0.25">
      <c r="A950" s="55"/>
      <c r="B950" s="55"/>
    </row>
    <row r="951" spans="1:2" hidden="1" x14ac:dyDescent="0.25">
      <c r="A951" s="55"/>
      <c r="B951" s="55"/>
    </row>
    <row r="952" spans="1:2" hidden="1" x14ac:dyDescent="0.25">
      <c r="A952" s="55"/>
      <c r="B952" s="55"/>
    </row>
    <row r="953" spans="1:2" hidden="1" x14ac:dyDescent="0.25">
      <c r="A953" s="55"/>
      <c r="B953" s="55"/>
    </row>
    <row r="954" spans="1:2" hidden="1" x14ac:dyDescent="0.25">
      <c r="A954" s="55"/>
      <c r="B954" s="55"/>
    </row>
    <row r="955" spans="1:2" hidden="1" x14ac:dyDescent="0.25">
      <c r="A955" s="55"/>
      <c r="B955" s="55"/>
    </row>
    <row r="956" spans="1:2" hidden="1" x14ac:dyDescent="0.25">
      <c r="A956" s="55"/>
      <c r="B956" s="55"/>
    </row>
    <row r="957" spans="1:2" hidden="1" x14ac:dyDescent="0.25">
      <c r="A957" s="55"/>
      <c r="B957" s="55"/>
    </row>
    <row r="958" spans="1:2" hidden="1" x14ac:dyDescent="0.25">
      <c r="A958" s="55"/>
      <c r="B958" s="55"/>
    </row>
    <row r="959" spans="1:2" hidden="1" x14ac:dyDescent="0.25">
      <c r="A959" s="55"/>
      <c r="B959" s="55"/>
    </row>
    <row r="960" spans="1:2" hidden="1" x14ac:dyDescent="0.25">
      <c r="A960" s="55"/>
      <c r="B960" s="55"/>
    </row>
    <row r="961" spans="1:2" hidden="1" x14ac:dyDescent="0.25">
      <c r="A961" s="55"/>
      <c r="B961" s="55"/>
    </row>
    <row r="962" spans="1:2" hidden="1" x14ac:dyDescent="0.25">
      <c r="A962" s="55"/>
      <c r="B962" s="55"/>
    </row>
    <row r="963" spans="1:2" hidden="1" x14ac:dyDescent="0.25">
      <c r="A963" s="55"/>
      <c r="B963" s="55"/>
    </row>
    <row r="964" spans="1:2" hidden="1" x14ac:dyDescent="0.25">
      <c r="A964" s="55"/>
      <c r="B964" s="55"/>
    </row>
    <row r="965" spans="1:2" hidden="1" x14ac:dyDescent="0.25">
      <c r="A965" s="55"/>
      <c r="B965" s="55"/>
    </row>
    <row r="966" spans="1:2" hidden="1" x14ac:dyDescent="0.25">
      <c r="A966" s="55"/>
      <c r="B966" s="55"/>
    </row>
    <row r="967" spans="1:2" hidden="1" x14ac:dyDescent="0.25">
      <c r="A967" s="55"/>
      <c r="B967" s="55"/>
    </row>
    <row r="968" spans="1:2" hidden="1" x14ac:dyDescent="0.25">
      <c r="A968" s="55"/>
      <c r="B968" s="55"/>
    </row>
    <row r="969" spans="1:2" hidden="1" x14ac:dyDescent="0.25">
      <c r="A969" s="55"/>
      <c r="B969" s="55"/>
    </row>
    <row r="970" spans="1:2" hidden="1" x14ac:dyDescent="0.25">
      <c r="A970" s="55"/>
      <c r="B970" s="55"/>
    </row>
    <row r="971" spans="1:2" hidden="1" x14ac:dyDescent="0.25">
      <c r="A971" s="55"/>
      <c r="B971" s="55"/>
    </row>
    <row r="972" spans="1:2" hidden="1" x14ac:dyDescent="0.25">
      <c r="A972" s="55"/>
      <c r="B972" s="55"/>
    </row>
    <row r="973" spans="1:2" hidden="1" x14ac:dyDescent="0.25">
      <c r="A973" s="55"/>
      <c r="B973" s="55"/>
    </row>
    <row r="974" spans="1:2" hidden="1" x14ac:dyDescent="0.25">
      <c r="A974" s="55"/>
      <c r="B974" s="55"/>
    </row>
    <row r="975" spans="1:2" hidden="1" x14ac:dyDescent="0.25">
      <c r="A975" s="55"/>
      <c r="B975" s="55"/>
    </row>
    <row r="976" spans="1:2" hidden="1" x14ac:dyDescent="0.25">
      <c r="A976" s="55"/>
      <c r="B976" s="55"/>
    </row>
    <row r="977" spans="1:2" hidden="1" x14ac:dyDescent="0.25">
      <c r="A977" s="55"/>
      <c r="B977" s="55"/>
    </row>
    <row r="978" spans="1:2" hidden="1" x14ac:dyDescent="0.25">
      <c r="A978" s="55"/>
      <c r="B978" s="55"/>
    </row>
    <row r="979" spans="1:2" hidden="1" x14ac:dyDescent="0.25">
      <c r="A979" s="55"/>
      <c r="B979" s="55"/>
    </row>
    <row r="980" spans="1:2" hidden="1" x14ac:dyDescent="0.25">
      <c r="A980" s="55"/>
      <c r="B980" s="55"/>
    </row>
    <row r="981" spans="1:2" hidden="1" x14ac:dyDescent="0.25">
      <c r="A981" s="55"/>
      <c r="B981" s="55"/>
    </row>
    <row r="982" spans="1:2" hidden="1" x14ac:dyDescent="0.25">
      <c r="A982" s="55"/>
      <c r="B982" s="55"/>
    </row>
    <row r="983" spans="1:2" hidden="1" x14ac:dyDescent="0.25">
      <c r="A983" s="55"/>
      <c r="B983" s="55"/>
    </row>
    <row r="984" spans="1:2" hidden="1" x14ac:dyDescent="0.25">
      <c r="A984" s="55"/>
      <c r="B984" s="55"/>
    </row>
    <row r="985" spans="1:2" hidden="1" x14ac:dyDescent="0.25">
      <c r="A985" s="55"/>
      <c r="B985" s="55"/>
    </row>
    <row r="986" spans="1:2" hidden="1" x14ac:dyDescent="0.25">
      <c r="A986" s="55"/>
      <c r="B986" s="55"/>
    </row>
    <row r="987" spans="1:2" hidden="1" x14ac:dyDescent="0.25">
      <c r="A987" s="55"/>
      <c r="B987" s="55"/>
    </row>
    <row r="988" spans="1:2" hidden="1" x14ac:dyDescent="0.25">
      <c r="A988" s="55"/>
      <c r="B988" s="55"/>
    </row>
    <row r="989" spans="1:2" hidden="1" x14ac:dyDescent="0.25">
      <c r="A989" s="55"/>
      <c r="B989" s="55"/>
    </row>
    <row r="990" spans="1:2" hidden="1" x14ac:dyDescent="0.25">
      <c r="A990" s="55"/>
      <c r="B990" s="55"/>
    </row>
    <row r="991" spans="1:2" hidden="1" x14ac:dyDescent="0.25">
      <c r="A991" s="55"/>
      <c r="B991" s="55"/>
    </row>
    <row r="992" spans="1:2" hidden="1" x14ac:dyDescent="0.25">
      <c r="A992" s="55"/>
      <c r="B992" s="55"/>
    </row>
    <row r="993" spans="1:2" hidden="1" x14ac:dyDescent="0.25">
      <c r="A993" s="55"/>
      <c r="B993" s="55"/>
    </row>
    <row r="994" spans="1:2" hidden="1" x14ac:dyDescent="0.25">
      <c r="A994" s="55"/>
      <c r="B994" s="55"/>
    </row>
    <row r="995" spans="1:2" hidden="1" x14ac:dyDescent="0.25">
      <c r="A995" s="55"/>
      <c r="B995" s="55"/>
    </row>
    <row r="996" spans="1:2" hidden="1" x14ac:dyDescent="0.25">
      <c r="A996" s="55"/>
      <c r="B996" s="55"/>
    </row>
    <row r="997" spans="1:2" hidden="1" x14ac:dyDescent="0.25">
      <c r="A997" s="55"/>
      <c r="B997" s="55"/>
    </row>
    <row r="998" spans="1:2" hidden="1" x14ac:dyDescent="0.25">
      <c r="A998" s="55"/>
      <c r="B998" s="55"/>
    </row>
    <row r="999" spans="1:2" hidden="1" x14ac:dyDescent="0.25">
      <c r="A999" s="55"/>
      <c r="B999" s="55"/>
    </row>
    <row r="1000" spans="1:2" hidden="1" x14ac:dyDescent="0.25">
      <c r="A1000" s="55"/>
      <c r="B1000" s="55"/>
    </row>
    <row r="1001" spans="1:2" hidden="1" x14ac:dyDescent="0.25">
      <c r="A1001" s="55"/>
      <c r="B1001" s="55"/>
    </row>
    <row r="1002" spans="1:2" hidden="1" x14ac:dyDescent="0.25">
      <c r="A1002" s="55"/>
      <c r="B1002" s="55"/>
    </row>
    <row r="1003" spans="1:2" hidden="1" x14ac:dyDescent="0.25">
      <c r="A1003" s="55"/>
      <c r="B1003" s="55"/>
    </row>
    <row r="1004" spans="1:2" hidden="1" x14ac:dyDescent="0.25">
      <c r="A1004" s="55"/>
      <c r="B1004" s="55"/>
    </row>
    <row r="1005" spans="1:2" hidden="1" x14ac:dyDescent="0.25">
      <c r="A1005" s="55"/>
      <c r="B1005" s="55"/>
    </row>
    <row r="1006" spans="1:2" hidden="1" x14ac:dyDescent="0.25">
      <c r="A1006" s="55"/>
      <c r="B1006" s="55"/>
    </row>
    <row r="1007" spans="1:2" hidden="1" x14ac:dyDescent="0.25">
      <c r="A1007" s="55"/>
      <c r="B1007" s="55"/>
    </row>
    <row r="1008" spans="1:2" hidden="1" x14ac:dyDescent="0.25">
      <c r="A1008" s="55"/>
      <c r="B1008" s="55"/>
    </row>
    <row r="1009" spans="1:2" hidden="1" x14ac:dyDescent="0.25">
      <c r="A1009" s="55"/>
      <c r="B1009" s="55"/>
    </row>
    <row r="1010" spans="1:2" hidden="1" x14ac:dyDescent="0.25">
      <c r="A1010" s="55"/>
      <c r="B1010" s="55"/>
    </row>
    <row r="1011" spans="1:2" hidden="1" x14ac:dyDescent="0.25">
      <c r="A1011" s="55"/>
      <c r="B1011" s="55"/>
    </row>
    <row r="1012" spans="1:2" hidden="1" x14ac:dyDescent="0.25">
      <c r="A1012" s="55"/>
      <c r="B1012" s="55"/>
    </row>
    <row r="1013" spans="1:2" hidden="1" x14ac:dyDescent="0.25">
      <c r="A1013" s="55"/>
      <c r="B1013" s="55"/>
    </row>
    <row r="1014" spans="1:2" hidden="1" x14ac:dyDescent="0.25">
      <c r="A1014" s="55"/>
      <c r="B1014" s="55"/>
    </row>
    <row r="1015" spans="1:2" hidden="1" x14ac:dyDescent="0.25">
      <c r="A1015" s="55"/>
      <c r="B1015" s="55"/>
    </row>
    <row r="1016" spans="1:2" hidden="1" x14ac:dyDescent="0.25">
      <c r="A1016" s="55"/>
      <c r="B1016" s="55"/>
    </row>
    <row r="1017" spans="1:2" hidden="1" x14ac:dyDescent="0.25">
      <c r="A1017" s="55"/>
      <c r="B1017" s="55"/>
    </row>
    <row r="1018" spans="1:2" hidden="1" x14ac:dyDescent="0.25">
      <c r="A1018" s="55"/>
      <c r="B1018" s="55"/>
    </row>
    <row r="1019" spans="1:2" hidden="1" x14ac:dyDescent="0.25">
      <c r="A1019" s="55"/>
      <c r="B1019" s="55"/>
    </row>
    <row r="1020" spans="1:2" hidden="1" x14ac:dyDescent="0.25">
      <c r="A1020" s="55"/>
      <c r="B1020" s="55"/>
    </row>
    <row r="1021" spans="1:2" hidden="1" x14ac:dyDescent="0.25">
      <c r="A1021" s="55"/>
      <c r="B1021" s="55"/>
    </row>
    <row r="1022" spans="1:2" hidden="1" x14ac:dyDescent="0.25">
      <c r="A1022" s="55"/>
      <c r="B1022" s="55"/>
    </row>
    <row r="1023" spans="1:2" hidden="1" x14ac:dyDescent="0.25">
      <c r="A1023" s="55"/>
      <c r="B1023" s="55"/>
    </row>
    <row r="1024" spans="1:2" hidden="1" x14ac:dyDescent="0.25">
      <c r="A1024" s="55"/>
      <c r="B1024" s="55"/>
    </row>
    <row r="1025" spans="1:2" hidden="1" x14ac:dyDescent="0.25">
      <c r="A1025" s="55"/>
      <c r="B1025" s="55"/>
    </row>
    <row r="1026" spans="1:2" hidden="1" x14ac:dyDescent="0.25">
      <c r="A1026" s="55"/>
      <c r="B1026" s="55"/>
    </row>
    <row r="1027" spans="1:2" hidden="1" x14ac:dyDescent="0.25">
      <c r="A1027" s="55"/>
      <c r="B1027" s="55"/>
    </row>
    <row r="1028" spans="1:2" hidden="1" x14ac:dyDescent="0.25">
      <c r="A1028" s="55"/>
      <c r="B1028" s="55"/>
    </row>
    <row r="1029" spans="1:2" hidden="1" x14ac:dyDescent="0.25">
      <c r="A1029" s="55"/>
      <c r="B1029" s="55"/>
    </row>
    <row r="1030" spans="1:2" hidden="1" x14ac:dyDescent="0.25">
      <c r="A1030" s="55"/>
      <c r="B1030" s="55"/>
    </row>
    <row r="1031" spans="1:2" hidden="1" x14ac:dyDescent="0.25">
      <c r="A1031" s="55"/>
      <c r="B1031" s="55"/>
    </row>
    <row r="1032" spans="1:2" hidden="1" x14ac:dyDescent="0.25">
      <c r="A1032" s="55"/>
      <c r="B1032" s="55"/>
    </row>
    <row r="1033" spans="1:2" hidden="1" x14ac:dyDescent="0.25">
      <c r="A1033" s="55"/>
      <c r="B1033" s="55"/>
    </row>
    <row r="1034" spans="1:2" hidden="1" x14ac:dyDescent="0.25">
      <c r="A1034" s="55"/>
      <c r="B1034" s="55"/>
    </row>
    <row r="1035" spans="1:2" hidden="1" x14ac:dyDescent="0.25">
      <c r="A1035" s="55"/>
      <c r="B1035" s="55"/>
    </row>
    <row r="1036" spans="1:2" hidden="1" x14ac:dyDescent="0.25">
      <c r="A1036" s="55"/>
      <c r="B1036" s="55"/>
    </row>
    <row r="1037" spans="1:2" hidden="1" x14ac:dyDescent="0.25">
      <c r="A1037" s="55"/>
      <c r="B1037" s="55"/>
    </row>
    <row r="1038" spans="1:2" hidden="1" x14ac:dyDescent="0.25">
      <c r="A1038" s="55"/>
      <c r="B1038" s="55"/>
    </row>
    <row r="1039" spans="1:2" hidden="1" x14ac:dyDescent="0.25">
      <c r="A1039" s="55"/>
      <c r="B1039" s="55"/>
    </row>
    <row r="1040" spans="1:2" hidden="1" x14ac:dyDescent="0.25">
      <c r="A1040" s="55"/>
      <c r="B1040" s="55"/>
    </row>
    <row r="1041" spans="1:2" hidden="1" x14ac:dyDescent="0.25">
      <c r="A1041" s="55"/>
      <c r="B1041" s="55"/>
    </row>
    <row r="1042" spans="1:2" hidden="1" x14ac:dyDescent="0.25">
      <c r="A1042" s="55"/>
      <c r="B1042" s="55"/>
    </row>
    <row r="1043" spans="1:2" hidden="1" x14ac:dyDescent="0.25">
      <c r="A1043" s="55"/>
      <c r="B1043" s="55"/>
    </row>
    <row r="1044" spans="1:2" hidden="1" x14ac:dyDescent="0.25">
      <c r="A1044" s="55"/>
      <c r="B1044" s="55"/>
    </row>
    <row r="1045" spans="1:2" hidden="1" x14ac:dyDescent="0.25">
      <c r="A1045" s="55"/>
      <c r="B1045" s="55"/>
    </row>
    <row r="1046" spans="1:2" hidden="1" x14ac:dyDescent="0.25">
      <c r="A1046" s="55"/>
      <c r="B1046" s="55"/>
    </row>
    <row r="1047" spans="1:2" hidden="1" x14ac:dyDescent="0.25">
      <c r="A1047" s="55"/>
      <c r="B1047" s="55"/>
    </row>
    <row r="1048" spans="1:2" hidden="1" x14ac:dyDescent="0.25">
      <c r="A1048" s="55"/>
      <c r="B1048" s="55"/>
    </row>
    <row r="1049" spans="1:2" hidden="1" x14ac:dyDescent="0.25">
      <c r="A1049" s="55"/>
      <c r="B1049" s="55"/>
    </row>
    <row r="1050" spans="1:2" hidden="1" x14ac:dyDescent="0.25">
      <c r="A1050" s="55"/>
      <c r="B1050" s="55"/>
    </row>
    <row r="1051" spans="1:2" hidden="1" x14ac:dyDescent="0.25">
      <c r="A1051" s="55"/>
      <c r="B1051" s="55"/>
    </row>
    <row r="1052" spans="1:2" hidden="1" x14ac:dyDescent="0.25">
      <c r="A1052" s="55"/>
      <c r="B1052" s="55"/>
    </row>
    <row r="1053" spans="1:2" hidden="1" x14ac:dyDescent="0.25">
      <c r="A1053" s="55"/>
      <c r="B1053" s="55"/>
    </row>
    <row r="1054" spans="1:2" hidden="1" x14ac:dyDescent="0.25">
      <c r="A1054" s="55"/>
      <c r="B1054" s="55"/>
    </row>
    <row r="1055" spans="1:2" hidden="1" x14ac:dyDescent="0.25">
      <c r="A1055" s="55"/>
      <c r="B1055" s="55"/>
    </row>
    <row r="1056" spans="1:2" hidden="1" x14ac:dyDescent="0.25">
      <c r="A1056" s="55"/>
      <c r="B1056" s="55"/>
    </row>
    <row r="1057" spans="1:2" hidden="1" x14ac:dyDescent="0.25">
      <c r="A1057" s="55"/>
      <c r="B1057" s="55"/>
    </row>
    <row r="1058" spans="1:2" hidden="1" x14ac:dyDescent="0.25">
      <c r="A1058" s="55"/>
      <c r="B1058" s="55"/>
    </row>
    <row r="1059" spans="1:2" hidden="1" x14ac:dyDescent="0.25">
      <c r="A1059" s="55"/>
      <c r="B1059" s="55"/>
    </row>
    <row r="1060" spans="1:2" hidden="1" x14ac:dyDescent="0.25">
      <c r="A1060" s="55"/>
      <c r="B1060" s="55"/>
    </row>
    <row r="1061" spans="1:2" hidden="1" x14ac:dyDescent="0.25">
      <c r="A1061" s="55"/>
      <c r="B1061" s="55"/>
    </row>
    <row r="1062" spans="1:2" hidden="1" x14ac:dyDescent="0.25">
      <c r="A1062" s="55"/>
      <c r="B1062" s="55"/>
    </row>
    <row r="1063" spans="1:2" hidden="1" x14ac:dyDescent="0.25">
      <c r="A1063" s="55"/>
      <c r="B1063" s="55"/>
    </row>
    <row r="1064" spans="1:2" hidden="1" x14ac:dyDescent="0.25">
      <c r="A1064" s="55"/>
      <c r="B1064" s="55"/>
    </row>
    <row r="1065" spans="1:2" hidden="1" x14ac:dyDescent="0.25">
      <c r="A1065" s="55"/>
      <c r="B1065" s="55"/>
    </row>
    <row r="1066" spans="1:2" hidden="1" x14ac:dyDescent="0.25">
      <c r="A1066" s="55"/>
      <c r="B1066" s="55"/>
    </row>
    <row r="1067" spans="1:2" hidden="1" x14ac:dyDescent="0.25">
      <c r="A1067" s="55"/>
      <c r="B1067" s="55"/>
    </row>
    <row r="1068" spans="1:2" hidden="1" x14ac:dyDescent="0.25">
      <c r="A1068" s="55"/>
      <c r="B1068" s="55"/>
    </row>
    <row r="1069" spans="1:2" hidden="1" x14ac:dyDescent="0.25">
      <c r="A1069" s="55"/>
      <c r="B1069" s="55"/>
    </row>
    <row r="1070" spans="1:2" hidden="1" x14ac:dyDescent="0.25">
      <c r="A1070" s="55"/>
      <c r="B1070" s="55"/>
    </row>
    <row r="1071" spans="1:2" hidden="1" x14ac:dyDescent="0.25">
      <c r="A1071" s="55"/>
      <c r="B1071" s="55"/>
    </row>
    <row r="1072" spans="1:2" hidden="1" x14ac:dyDescent="0.25">
      <c r="A1072" s="55"/>
      <c r="B1072" s="55"/>
    </row>
    <row r="1073" spans="1:2" hidden="1" x14ac:dyDescent="0.25">
      <c r="A1073" s="55"/>
      <c r="B1073" s="55"/>
    </row>
    <row r="1074" spans="1:2" hidden="1" x14ac:dyDescent="0.25">
      <c r="A1074" s="55"/>
      <c r="B1074" s="55"/>
    </row>
    <row r="1075" spans="1:2" hidden="1" x14ac:dyDescent="0.25">
      <c r="A1075" s="55"/>
      <c r="B1075" s="55"/>
    </row>
    <row r="1076" spans="1:2" hidden="1" x14ac:dyDescent="0.25">
      <c r="A1076" s="55"/>
      <c r="B1076" s="55"/>
    </row>
    <row r="1077" spans="1:2" hidden="1" x14ac:dyDescent="0.25">
      <c r="A1077" s="55"/>
      <c r="B1077" s="55"/>
    </row>
    <row r="1078" spans="1:2" hidden="1" x14ac:dyDescent="0.25">
      <c r="A1078" s="55"/>
      <c r="B1078" s="55"/>
    </row>
    <row r="1079" spans="1:2" hidden="1" x14ac:dyDescent="0.25">
      <c r="A1079" s="55"/>
      <c r="B1079" s="55"/>
    </row>
    <row r="1080" spans="1:2" hidden="1" x14ac:dyDescent="0.25">
      <c r="A1080" s="55"/>
      <c r="B1080" s="55"/>
    </row>
    <row r="1081" spans="1:2" hidden="1" x14ac:dyDescent="0.25">
      <c r="A1081" s="55"/>
      <c r="B1081" s="55"/>
    </row>
    <row r="1082" spans="1:2" hidden="1" x14ac:dyDescent="0.25">
      <c r="A1082" s="55"/>
      <c r="B1082" s="55"/>
    </row>
    <row r="1083" spans="1:2" hidden="1" x14ac:dyDescent="0.25">
      <c r="A1083" s="55"/>
      <c r="B1083" s="55"/>
    </row>
    <row r="1084" spans="1:2" hidden="1" x14ac:dyDescent="0.25">
      <c r="A1084" s="55"/>
      <c r="B1084" s="55"/>
    </row>
    <row r="1085" spans="1:2" hidden="1" x14ac:dyDescent="0.25">
      <c r="A1085" s="55"/>
      <c r="B1085" s="55"/>
    </row>
    <row r="1086" spans="1:2" hidden="1" x14ac:dyDescent="0.25">
      <c r="A1086" s="55"/>
      <c r="B1086" s="55"/>
    </row>
    <row r="1087" spans="1:2" hidden="1" x14ac:dyDescent="0.25">
      <c r="A1087" s="55"/>
      <c r="B1087" s="55"/>
    </row>
    <row r="1088" spans="1:2" hidden="1" x14ac:dyDescent="0.25">
      <c r="A1088" s="55"/>
      <c r="B1088" s="55"/>
    </row>
    <row r="1089" spans="1:2" hidden="1" x14ac:dyDescent="0.25">
      <c r="A1089" s="55"/>
      <c r="B1089" s="55"/>
    </row>
    <row r="1090" spans="1:2" hidden="1" x14ac:dyDescent="0.25">
      <c r="A1090" s="55"/>
      <c r="B1090" s="55"/>
    </row>
    <row r="1091" spans="1:2" hidden="1" x14ac:dyDescent="0.25">
      <c r="A1091" s="55"/>
      <c r="B1091" s="55"/>
    </row>
    <row r="1092" spans="1:2" hidden="1" x14ac:dyDescent="0.25">
      <c r="A1092" s="55"/>
      <c r="B1092" s="55"/>
    </row>
    <row r="1093" spans="1:2" hidden="1" x14ac:dyDescent="0.25">
      <c r="A1093" s="55"/>
      <c r="B1093" s="55"/>
    </row>
    <row r="1094" spans="1:2" hidden="1" x14ac:dyDescent="0.25">
      <c r="A1094" s="55"/>
      <c r="B1094" s="55"/>
    </row>
    <row r="1095" spans="1:2" hidden="1" x14ac:dyDescent="0.25">
      <c r="A1095" s="55"/>
      <c r="B1095" s="55"/>
    </row>
    <row r="1096" spans="1:2" hidden="1" x14ac:dyDescent="0.25">
      <c r="A1096" s="55"/>
      <c r="B1096" s="55"/>
    </row>
    <row r="1097" spans="1:2" hidden="1" x14ac:dyDescent="0.25">
      <c r="A1097" s="55"/>
      <c r="B1097" s="55"/>
    </row>
    <row r="1098" spans="1:2" hidden="1" x14ac:dyDescent="0.25">
      <c r="A1098" s="55"/>
      <c r="B1098" s="55"/>
    </row>
    <row r="1099" spans="1:2" hidden="1" x14ac:dyDescent="0.25">
      <c r="A1099" s="55"/>
      <c r="B1099" s="55"/>
    </row>
    <row r="1100" spans="1:2" hidden="1" x14ac:dyDescent="0.25">
      <c r="A1100" s="55"/>
      <c r="B1100" s="55"/>
    </row>
    <row r="1101" spans="1:2" hidden="1" x14ac:dyDescent="0.25">
      <c r="A1101" s="55"/>
      <c r="B1101" s="55"/>
    </row>
    <row r="1102" spans="1:2" hidden="1" x14ac:dyDescent="0.25">
      <c r="A1102" s="55"/>
      <c r="B1102" s="55"/>
    </row>
    <row r="1103" spans="1:2" hidden="1" x14ac:dyDescent="0.25">
      <c r="A1103" s="55"/>
      <c r="B1103" s="55"/>
    </row>
    <row r="1104" spans="1:2" hidden="1" x14ac:dyDescent="0.25">
      <c r="A1104" s="55"/>
      <c r="B1104" s="55"/>
    </row>
    <row r="1105" spans="1:2" hidden="1" x14ac:dyDescent="0.25">
      <c r="A1105" s="55"/>
      <c r="B1105" s="55"/>
    </row>
    <row r="1106" spans="1:2" hidden="1" x14ac:dyDescent="0.25">
      <c r="A1106" s="55"/>
      <c r="B1106" s="55"/>
    </row>
    <row r="1107" spans="1:2" hidden="1" x14ac:dyDescent="0.25">
      <c r="A1107" s="55"/>
      <c r="B1107" s="55"/>
    </row>
    <row r="1108" spans="1:2" hidden="1" x14ac:dyDescent="0.25">
      <c r="A1108" s="55"/>
      <c r="B1108" s="55"/>
    </row>
    <row r="1109" spans="1:2" hidden="1" x14ac:dyDescent="0.25">
      <c r="A1109" s="55"/>
      <c r="B1109" s="55"/>
    </row>
    <row r="1110" spans="1:2" hidden="1" x14ac:dyDescent="0.25">
      <c r="A1110" s="55"/>
      <c r="B1110" s="55"/>
    </row>
    <row r="1111" spans="1:2" hidden="1" x14ac:dyDescent="0.25">
      <c r="A1111" s="55"/>
      <c r="B1111" s="55"/>
    </row>
    <row r="1112" spans="1:2" hidden="1" x14ac:dyDescent="0.25">
      <c r="A1112" s="55"/>
      <c r="B1112" s="55"/>
    </row>
    <row r="1113" spans="1:2" hidden="1" x14ac:dyDescent="0.25">
      <c r="A1113" s="55"/>
      <c r="B1113" s="55"/>
    </row>
    <row r="1114" spans="1:2" hidden="1" x14ac:dyDescent="0.25">
      <c r="A1114" s="55"/>
      <c r="B1114" s="55"/>
    </row>
    <row r="1115" spans="1:2" hidden="1" x14ac:dyDescent="0.25">
      <c r="A1115" s="55"/>
      <c r="B1115" s="55"/>
    </row>
    <row r="1116" spans="1:2" hidden="1" x14ac:dyDescent="0.25">
      <c r="A1116" s="55"/>
      <c r="B1116" s="55"/>
    </row>
    <row r="1117" spans="1:2" hidden="1" x14ac:dyDescent="0.25">
      <c r="A1117" s="55"/>
      <c r="B1117" s="55"/>
    </row>
    <row r="1118" spans="1:2" hidden="1" x14ac:dyDescent="0.25">
      <c r="A1118" s="55"/>
      <c r="B1118" s="55"/>
    </row>
    <row r="1119" spans="1:2" hidden="1" x14ac:dyDescent="0.25">
      <c r="A1119" s="55"/>
      <c r="B1119" s="55"/>
    </row>
    <row r="1120" spans="1:2" hidden="1" x14ac:dyDescent="0.25">
      <c r="A1120" s="55"/>
      <c r="B1120" s="55"/>
    </row>
    <row r="1121" spans="1:2" hidden="1" x14ac:dyDescent="0.25">
      <c r="A1121" s="55"/>
      <c r="B1121" s="55"/>
    </row>
    <row r="1122" spans="1:2" hidden="1" x14ac:dyDescent="0.25">
      <c r="A1122" s="55"/>
      <c r="B1122" s="55"/>
    </row>
    <row r="1123" spans="1:2" hidden="1" x14ac:dyDescent="0.25">
      <c r="A1123" s="55"/>
      <c r="B1123" s="55"/>
    </row>
    <row r="1124" spans="1:2" hidden="1" x14ac:dyDescent="0.25">
      <c r="A1124" s="55"/>
      <c r="B1124" s="55"/>
    </row>
    <row r="1125" spans="1:2" hidden="1" x14ac:dyDescent="0.25">
      <c r="A1125" s="55"/>
      <c r="B1125" s="55"/>
    </row>
    <row r="1126" spans="1:2" hidden="1" x14ac:dyDescent="0.25">
      <c r="A1126" s="55"/>
      <c r="B1126" s="55"/>
    </row>
    <row r="1127" spans="1:2" hidden="1" x14ac:dyDescent="0.25">
      <c r="A1127" s="55"/>
      <c r="B1127" s="55"/>
    </row>
    <row r="1128" spans="1:2" hidden="1" x14ac:dyDescent="0.25">
      <c r="A1128" s="55"/>
      <c r="B1128" s="55"/>
    </row>
    <row r="1129" spans="1:2" hidden="1" x14ac:dyDescent="0.25">
      <c r="A1129" s="55"/>
      <c r="B1129" s="55"/>
    </row>
    <row r="1130" spans="1:2" hidden="1" x14ac:dyDescent="0.25">
      <c r="A1130" s="55"/>
      <c r="B1130" s="55"/>
    </row>
    <row r="1131" spans="1:2" hidden="1" x14ac:dyDescent="0.25">
      <c r="A1131" s="55"/>
      <c r="B1131" s="55"/>
    </row>
    <row r="1132" spans="1:2" hidden="1" x14ac:dyDescent="0.25">
      <c r="A1132" s="55"/>
      <c r="B1132" s="55"/>
    </row>
    <row r="1133" spans="1:2" hidden="1" x14ac:dyDescent="0.25">
      <c r="A1133" s="55"/>
      <c r="B1133" s="55"/>
    </row>
    <row r="1134" spans="1:2" hidden="1" x14ac:dyDescent="0.25">
      <c r="A1134" s="55"/>
      <c r="B1134" s="55"/>
    </row>
    <row r="1135" spans="1:2" hidden="1" x14ac:dyDescent="0.25">
      <c r="A1135" s="55"/>
      <c r="B1135" s="55"/>
    </row>
    <row r="1136" spans="1:2" hidden="1" x14ac:dyDescent="0.25">
      <c r="A1136" s="55"/>
      <c r="B1136" s="55"/>
    </row>
    <row r="1137" spans="1:2" hidden="1" x14ac:dyDescent="0.25">
      <c r="A1137" s="55"/>
      <c r="B1137" s="55"/>
    </row>
    <row r="1138" spans="1:2" hidden="1" x14ac:dyDescent="0.25">
      <c r="A1138" s="55"/>
      <c r="B1138" s="55"/>
    </row>
    <row r="1139" spans="1:2" hidden="1" x14ac:dyDescent="0.25">
      <c r="A1139" s="55"/>
      <c r="B1139" s="55"/>
    </row>
    <row r="1140" spans="1:2" hidden="1" x14ac:dyDescent="0.25">
      <c r="A1140" s="55"/>
      <c r="B1140" s="55"/>
    </row>
    <row r="1141" spans="1:2" hidden="1" x14ac:dyDescent="0.25">
      <c r="A1141" s="55"/>
      <c r="B1141" s="55"/>
    </row>
    <row r="1142" spans="1:2" hidden="1" x14ac:dyDescent="0.25">
      <c r="A1142" s="55"/>
      <c r="B1142" s="55"/>
    </row>
    <row r="1143" spans="1:2" hidden="1" x14ac:dyDescent="0.25">
      <c r="A1143" s="55"/>
      <c r="B1143" s="55"/>
    </row>
    <row r="1144" spans="1:2" hidden="1" x14ac:dyDescent="0.25">
      <c r="A1144" s="55"/>
      <c r="B1144" s="55"/>
    </row>
    <row r="1145" spans="1:2" hidden="1" x14ac:dyDescent="0.25">
      <c r="A1145" s="55"/>
      <c r="B1145" s="55"/>
    </row>
    <row r="1146" spans="1:2" hidden="1" x14ac:dyDescent="0.25">
      <c r="A1146" s="55"/>
      <c r="B1146" s="55"/>
    </row>
    <row r="1147" spans="1:2" hidden="1" x14ac:dyDescent="0.25">
      <c r="A1147" s="55"/>
      <c r="B1147" s="55"/>
    </row>
    <row r="1148" spans="1:2" hidden="1" x14ac:dyDescent="0.25">
      <c r="A1148" s="55"/>
      <c r="B1148" s="55"/>
    </row>
    <row r="1149" spans="1:2" hidden="1" x14ac:dyDescent="0.25">
      <c r="A1149" s="55"/>
      <c r="B1149" s="55"/>
    </row>
    <row r="1150" spans="1:2" hidden="1" x14ac:dyDescent="0.25">
      <c r="A1150" s="55"/>
      <c r="B1150" s="55"/>
    </row>
    <row r="1151" spans="1:2" hidden="1" x14ac:dyDescent="0.25">
      <c r="A1151" s="55"/>
      <c r="B1151" s="55"/>
    </row>
    <row r="1152" spans="1:2" hidden="1" x14ac:dyDescent="0.25">
      <c r="A1152" s="55"/>
      <c r="B1152" s="55"/>
    </row>
    <row r="1153" spans="1:2" hidden="1" x14ac:dyDescent="0.25">
      <c r="A1153" s="55"/>
      <c r="B1153" s="55"/>
    </row>
    <row r="1154" spans="1:2" hidden="1" x14ac:dyDescent="0.25">
      <c r="A1154" s="55"/>
      <c r="B1154" s="55"/>
    </row>
    <row r="1155" spans="1:2" hidden="1" x14ac:dyDescent="0.25">
      <c r="A1155" s="55"/>
      <c r="B1155" s="55"/>
    </row>
    <row r="1156" spans="1:2" hidden="1" x14ac:dyDescent="0.25">
      <c r="A1156" s="55"/>
      <c r="B1156" s="55"/>
    </row>
    <row r="1157" spans="1:2" hidden="1" x14ac:dyDescent="0.25">
      <c r="A1157" s="55"/>
      <c r="B1157" s="55"/>
    </row>
    <row r="1158" spans="1:2" hidden="1" x14ac:dyDescent="0.25">
      <c r="A1158" s="55"/>
      <c r="B1158" s="55"/>
    </row>
    <row r="1159" spans="1:2" hidden="1" x14ac:dyDescent="0.25">
      <c r="A1159" s="55"/>
      <c r="B1159" s="55"/>
    </row>
    <row r="1160" spans="1:2" hidden="1" x14ac:dyDescent="0.25">
      <c r="A1160" s="55"/>
      <c r="B1160" s="55"/>
    </row>
    <row r="1161" spans="1:2" hidden="1" x14ac:dyDescent="0.25">
      <c r="A1161" s="55"/>
      <c r="B1161" s="55"/>
    </row>
    <row r="1162" spans="1:2" hidden="1" x14ac:dyDescent="0.25">
      <c r="A1162" s="55"/>
      <c r="B1162" s="55"/>
    </row>
    <row r="1163" spans="1:2" hidden="1" x14ac:dyDescent="0.25">
      <c r="A1163" s="55"/>
      <c r="B1163" s="55"/>
    </row>
    <row r="1164" spans="1:2" hidden="1" x14ac:dyDescent="0.25">
      <c r="A1164" s="55"/>
      <c r="B1164" s="55"/>
    </row>
    <row r="1165" spans="1:2" hidden="1" x14ac:dyDescent="0.25">
      <c r="A1165" s="55"/>
      <c r="B1165" s="55"/>
    </row>
    <row r="1166" spans="1:2" hidden="1" x14ac:dyDescent="0.25">
      <c r="A1166" s="55"/>
      <c r="B1166" s="55"/>
    </row>
    <row r="1167" spans="1:2" hidden="1" x14ac:dyDescent="0.25">
      <c r="A1167" s="55"/>
      <c r="B1167" s="55"/>
    </row>
    <row r="1168" spans="1:2" hidden="1" x14ac:dyDescent="0.25">
      <c r="A1168" s="55"/>
      <c r="B1168" s="55"/>
    </row>
    <row r="1169" spans="1:2" hidden="1" x14ac:dyDescent="0.25">
      <c r="A1169" s="55"/>
      <c r="B1169" s="55"/>
    </row>
    <row r="1170" spans="1:2" hidden="1" x14ac:dyDescent="0.25">
      <c r="A1170" s="55"/>
      <c r="B1170" s="55"/>
    </row>
    <row r="1171" spans="1:2" hidden="1" x14ac:dyDescent="0.25">
      <c r="A1171" s="55"/>
      <c r="B1171" s="55"/>
    </row>
    <row r="1172" spans="1:2" hidden="1" x14ac:dyDescent="0.25">
      <c r="A1172" s="55"/>
      <c r="B1172" s="55"/>
    </row>
    <row r="1173" spans="1:2" hidden="1" x14ac:dyDescent="0.25">
      <c r="A1173" s="55"/>
      <c r="B1173" s="55"/>
    </row>
    <row r="1174" spans="1:2" hidden="1" x14ac:dyDescent="0.25">
      <c r="A1174" s="55"/>
      <c r="B1174" s="55"/>
    </row>
    <row r="1175" spans="1:2" hidden="1" x14ac:dyDescent="0.25">
      <c r="A1175" s="55"/>
      <c r="B1175" s="55"/>
    </row>
    <row r="1176" spans="1:2" hidden="1" x14ac:dyDescent="0.25">
      <c r="A1176" s="55"/>
      <c r="B1176" s="55"/>
    </row>
    <row r="1177" spans="1:2" hidden="1" x14ac:dyDescent="0.25">
      <c r="A1177" s="55"/>
      <c r="B1177" s="55"/>
    </row>
    <row r="1178" spans="1:2" hidden="1" x14ac:dyDescent="0.25">
      <c r="A1178" s="55"/>
      <c r="B1178" s="55"/>
    </row>
    <row r="1179" spans="1:2" hidden="1" x14ac:dyDescent="0.25">
      <c r="A1179" s="55"/>
      <c r="B1179" s="55"/>
    </row>
    <row r="1180" spans="1:2" hidden="1" x14ac:dyDescent="0.25">
      <c r="A1180" s="55"/>
      <c r="B1180" s="55"/>
    </row>
    <row r="1181" spans="1:2" hidden="1" x14ac:dyDescent="0.25">
      <c r="A1181" s="55"/>
      <c r="B1181" s="55"/>
    </row>
    <row r="1182" spans="1:2" hidden="1" x14ac:dyDescent="0.25">
      <c r="A1182" s="55"/>
      <c r="B1182" s="55"/>
    </row>
    <row r="1183" spans="1:2" hidden="1" x14ac:dyDescent="0.25">
      <c r="A1183" s="55"/>
      <c r="B1183" s="55"/>
    </row>
    <row r="1184" spans="1:2" hidden="1" x14ac:dyDescent="0.25">
      <c r="A1184" s="55"/>
      <c r="B1184" s="55"/>
    </row>
    <row r="1185" spans="1:2" hidden="1" x14ac:dyDescent="0.25">
      <c r="A1185" s="55"/>
      <c r="B1185" s="55"/>
    </row>
    <row r="1186" spans="1:2" hidden="1" x14ac:dyDescent="0.25">
      <c r="A1186" s="55"/>
      <c r="B1186" s="55"/>
    </row>
    <row r="1187" spans="1:2" hidden="1" x14ac:dyDescent="0.25">
      <c r="A1187" s="55"/>
      <c r="B1187" s="55"/>
    </row>
    <row r="1188" spans="1:2" hidden="1" x14ac:dyDescent="0.25">
      <c r="A1188" s="55"/>
      <c r="B1188" s="55"/>
    </row>
    <row r="1189" spans="1:2" hidden="1" x14ac:dyDescent="0.25">
      <c r="A1189" s="55"/>
      <c r="B1189" s="55"/>
    </row>
    <row r="1190" spans="1:2" hidden="1" x14ac:dyDescent="0.25">
      <c r="A1190" s="55"/>
      <c r="B1190" s="55"/>
    </row>
    <row r="1191" spans="1:2" hidden="1" x14ac:dyDescent="0.25">
      <c r="A1191" s="55"/>
      <c r="B1191" s="55"/>
    </row>
    <row r="1192" spans="1:2" hidden="1" x14ac:dyDescent="0.25">
      <c r="A1192" s="55"/>
      <c r="B1192" s="55"/>
    </row>
    <row r="1193" spans="1:2" hidden="1" x14ac:dyDescent="0.25">
      <c r="A1193" s="55"/>
      <c r="B1193" s="55"/>
    </row>
    <row r="1194" spans="1:2" hidden="1" x14ac:dyDescent="0.25">
      <c r="A1194" s="55"/>
      <c r="B1194" s="55"/>
    </row>
    <row r="1195" spans="1:2" hidden="1" x14ac:dyDescent="0.25">
      <c r="A1195" s="55"/>
      <c r="B1195" s="55"/>
    </row>
    <row r="1196" spans="1:2" hidden="1" x14ac:dyDescent="0.25">
      <c r="A1196" s="55"/>
      <c r="B1196" s="55"/>
    </row>
    <row r="1197" spans="1:2" hidden="1" x14ac:dyDescent="0.25">
      <c r="A1197" s="55"/>
      <c r="B1197" s="55"/>
    </row>
    <row r="1198" spans="1:2" hidden="1" x14ac:dyDescent="0.25">
      <c r="A1198" s="55"/>
      <c r="B1198" s="55"/>
    </row>
    <row r="1199" spans="1:2" hidden="1" x14ac:dyDescent="0.25">
      <c r="A1199" s="55"/>
      <c r="B1199" s="55"/>
    </row>
    <row r="1200" spans="1:2" hidden="1" x14ac:dyDescent="0.25">
      <c r="A1200" s="55"/>
      <c r="B1200" s="55"/>
    </row>
    <row r="1201" spans="1:2" hidden="1" x14ac:dyDescent="0.25">
      <c r="A1201" s="55"/>
      <c r="B1201" s="55"/>
    </row>
    <row r="1202" spans="1:2" hidden="1" x14ac:dyDescent="0.25">
      <c r="A1202" s="55"/>
      <c r="B1202" s="55"/>
    </row>
    <row r="1203" spans="1:2" hidden="1" x14ac:dyDescent="0.25">
      <c r="A1203" s="55"/>
      <c r="B1203" s="55"/>
    </row>
    <row r="1204" spans="1:2" hidden="1" x14ac:dyDescent="0.25">
      <c r="A1204" s="55"/>
      <c r="B1204" s="55"/>
    </row>
    <row r="1205" spans="1:2" hidden="1" x14ac:dyDescent="0.25">
      <c r="A1205" s="55"/>
      <c r="B1205" s="55"/>
    </row>
    <row r="1206" spans="1:2" hidden="1" x14ac:dyDescent="0.25">
      <c r="A1206" s="55"/>
      <c r="B1206" s="55"/>
    </row>
    <row r="1207" spans="1:2" hidden="1" x14ac:dyDescent="0.25">
      <c r="A1207" s="55"/>
      <c r="B1207" s="55"/>
    </row>
    <row r="1208" spans="1:2" hidden="1" x14ac:dyDescent="0.25">
      <c r="A1208" s="55"/>
      <c r="B1208" s="55"/>
    </row>
    <row r="1209" spans="1:2" hidden="1" x14ac:dyDescent="0.25">
      <c r="A1209" s="55"/>
      <c r="B1209" s="55"/>
    </row>
    <row r="1210" spans="1:2" hidden="1" x14ac:dyDescent="0.25">
      <c r="A1210" s="55"/>
      <c r="B1210" s="55"/>
    </row>
    <row r="1211" spans="1:2" hidden="1" x14ac:dyDescent="0.25">
      <c r="A1211" s="55"/>
      <c r="B1211" s="55"/>
    </row>
    <row r="1212" spans="1:2" hidden="1" x14ac:dyDescent="0.25">
      <c r="A1212" s="55"/>
      <c r="B1212" s="55"/>
    </row>
    <row r="1213" spans="1:2" hidden="1" x14ac:dyDescent="0.25">
      <c r="A1213" s="55"/>
      <c r="B1213" s="55"/>
    </row>
    <row r="1214" spans="1:2" hidden="1" x14ac:dyDescent="0.25">
      <c r="A1214" s="55"/>
      <c r="B1214" s="55"/>
    </row>
    <row r="1215" spans="1:2" hidden="1" x14ac:dyDescent="0.25">
      <c r="A1215" s="55"/>
      <c r="B1215" s="55"/>
    </row>
    <row r="1216" spans="1:2" hidden="1" x14ac:dyDescent="0.25">
      <c r="A1216" s="55"/>
      <c r="B1216" s="55"/>
    </row>
    <row r="1217" spans="1:2" hidden="1" x14ac:dyDescent="0.25">
      <c r="A1217" s="55"/>
      <c r="B1217" s="55"/>
    </row>
    <row r="1218" spans="1:2" hidden="1" x14ac:dyDescent="0.25">
      <c r="A1218" s="55"/>
      <c r="B1218" s="55"/>
    </row>
    <row r="1219" spans="1:2" hidden="1" x14ac:dyDescent="0.25">
      <c r="A1219" s="55"/>
      <c r="B1219" s="55"/>
    </row>
    <row r="1220" spans="1:2" hidden="1" x14ac:dyDescent="0.25">
      <c r="A1220" s="55"/>
      <c r="B1220" s="55"/>
    </row>
    <row r="1221" spans="1:2" hidden="1" x14ac:dyDescent="0.25">
      <c r="A1221" s="55"/>
      <c r="B1221" s="55"/>
    </row>
    <row r="1222" spans="1:2" hidden="1" x14ac:dyDescent="0.25">
      <c r="A1222" s="55"/>
      <c r="B1222" s="55"/>
    </row>
    <row r="1223" spans="1:2" hidden="1" x14ac:dyDescent="0.25">
      <c r="A1223" s="55"/>
      <c r="B1223" s="55"/>
    </row>
    <row r="1224" spans="1:2" hidden="1" x14ac:dyDescent="0.25">
      <c r="A1224" s="55"/>
      <c r="B1224" s="55"/>
    </row>
    <row r="1225" spans="1:2" hidden="1" x14ac:dyDescent="0.25">
      <c r="A1225" s="55"/>
      <c r="B1225" s="55"/>
    </row>
    <row r="1226" spans="1:2" hidden="1" x14ac:dyDescent="0.25">
      <c r="A1226" s="55"/>
      <c r="B1226" s="55"/>
    </row>
    <row r="1227" spans="1:2" hidden="1" x14ac:dyDescent="0.25">
      <c r="A1227" s="55"/>
      <c r="B1227" s="55"/>
    </row>
    <row r="1228" spans="1:2" hidden="1" x14ac:dyDescent="0.25">
      <c r="A1228" s="55"/>
      <c r="B1228" s="55"/>
    </row>
    <row r="1229" spans="1:2" hidden="1" x14ac:dyDescent="0.25">
      <c r="A1229" s="55"/>
      <c r="B1229" s="55"/>
    </row>
    <row r="1230" spans="1:2" hidden="1" x14ac:dyDescent="0.25">
      <c r="A1230" s="55"/>
      <c r="B1230" s="55"/>
    </row>
    <row r="1231" spans="1:2" hidden="1" x14ac:dyDescent="0.25">
      <c r="A1231" s="55"/>
      <c r="B1231" s="55"/>
    </row>
    <row r="1232" spans="1:2" hidden="1" x14ac:dyDescent="0.25">
      <c r="A1232" s="55"/>
      <c r="B1232" s="55"/>
    </row>
    <row r="1233" spans="1:2" hidden="1" x14ac:dyDescent="0.25">
      <c r="A1233" s="55"/>
      <c r="B1233" s="55"/>
    </row>
    <row r="1234" spans="1:2" hidden="1" x14ac:dyDescent="0.25">
      <c r="A1234" s="55"/>
      <c r="B1234" s="55"/>
    </row>
    <row r="1235" spans="1:2" hidden="1" x14ac:dyDescent="0.25">
      <c r="A1235" s="55"/>
      <c r="B1235" s="55"/>
    </row>
    <row r="1236" spans="1:2" hidden="1" x14ac:dyDescent="0.25">
      <c r="A1236" s="55"/>
      <c r="B1236" s="55"/>
    </row>
    <row r="1237" spans="1:2" hidden="1" x14ac:dyDescent="0.25">
      <c r="A1237" s="55"/>
      <c r="B1237" s="55"/>
    </row>
    <row r="1238" spans="1:2" hidden="1" x14ac:dyDescent="0.25">
      <c r="A1238" s="55"/>
      <c r="B1238" s="55"/>
    </row>
    <row r="1239" spans="1:2" hidden="1" x14ac:dyDescent="0.25">
      <c r="A1239" s="55"/>
      <c r="B1239" s="55"/>
    </row>
    <row r="1240" spans="1:2" hidden="1" x14ac:dyDescent="0.25">
      <c r="A1240" s="55"/>
      <c r="B1240" s="55"/>
    </row>
    <row r="1241" spans="1:2" hidden="1" x14ac:dyDescent="0.25">
      <c r="A1241" s="55"/>
      <c r="B1241" s="55"/>
    </row>
    <row r="1242" spans="1:2" hidden="1" x14ac:dyDescent="0.25">
      <c r="A1242" s="55"/>
      <c r="B1242" s="55"/>
    </row>
    <row r="1243" spans="1:2" hidden="1" x14ac:dyDescent="0.25">
      <c r="A1243" s="55"/>
      <c r="B1243" s="55"/>
    </row>
    <row r="1244" spans="1:2" hidden="1" x14ac:dyDescent="0.25">
      <c r="A1244" s="55"/>
      <c r="B1244" s="55"/>
    </row>
    <row r="1245" spans="1:2" hidden="1" x14ac:dyDescent="0.25">
      <c r="A1245" s="55"/>
      <c r="B1245" s="55"/>
    </row>
    <row r="1246" spans="1:2" hidden="1" x14ac:dyDescent="0.25">
      <c r="A1246" s="55"/>
      <c r="B1246" s="55"/>
    </row>
    <row r="1247" spans="1:2" hidden="1" x14ac:dyDescent="0.25">
      <c r="A1247" s="55"/>
      <c r="B1247" s="55"/>
    </row>
    <row r="1248" spans="1:2" hidden="1" x14ac:dyDescent="0.25">
      <c r="A1248" s="55"/>
      <c r="B1248" s="55"/>
    </row>
    <row r="1249" spans="1:2" hidden="1" x14ac:dyDescent="0.25">
      <c r="A1249" s="55"/>
      <c r="B1249" s="55"/>
    </row>
    <row r="1250" spans="1:2" hidden="1" x14ac:dyDescent="0.25">
      <c r="A1250" s="55"/>
      <c r="B1250" s="55"/>
    </row>
    <row r="1251" spans="1:2" hidden="1" x14ac:dyDescent="0.25">
      <c r="A1251" s="55"/>
      <c r="B1251" s="55"/>
    </row>
    <row r="1252" spans="1:2" hidden="1" x14ac:dyDescent="0.25">
      <c r="A1252" s="55"/>
      <c r="B1252" s="55"/>
    </row>
    <row r="1253" spans="1:2" hidden="1" x14ac:dyDescent="0.25">
      <c r="A1253" s="55"/>
      <c r="B1253" s="55"/>
    </row>
    <row r="1254" spans="1:2" hidden="1" x14ac:dyDescent="0.25">
      <c r="A1254" s="55"/>
      <c r="B1254" s="55"/>
    </row>
    <row r="1255" spans="1:2" hidden="1" x14ac:dyDescent="0.25">
      <c r="A1255" s="55"/>
      <c r="B1255" s="55"/>
    </row>
    <row r="1256" spans="1:2" hidden="1" x14ac:dyDescent="0.25">
      <c r="A1256" s="55"/>
      <c r="B1256" s="55"/>
    </row>
    <row r="1257" spans="1:2" hidden="1" x14ac:dyDescent="0.25">
      <c r="A1257" s="55"/>
      <c r="B1257" s="55"/>
    </row>
    <row r="1258" spans="1:2" hidden="1" x14ac:dyDescent="0.25">
      <c r="A1258" s="55"/>
      <c r="B1258" s="55"/>
    </row>
    <row r="1259" spans="1:2" hidden="1" x14ac:dyDescent="0.25">
      <c r="A1259" s="55"/>
      <c r="B1259" s="55"/>
    </row>
    <row r="1260" spans="1:2" hidden="1" x14ac:dyDescent="0.25">
      <c r="A1260" s="55"/>
      <c r="B1260" s="55"/>
    </row>
    <row r="1261" spans="1:2" hidden="1" x14ac:dyDescent="0.25">
      <c r="A1261" s="55"/>
      <c r="B1261" s="55"/>
    </row>
    <row r="1262" spans="1:2" hidden="1" x14ac:dyDescent="0.25">
      <c r="A1262" s="55"/>
      <c r="B1262" s="55"/>
    </row>
    <row r="1263" spans="1:2" hidden="1" x14ac:dyDescent="0.25">
      <c r="A1263" s="55"/>
      <c r="B1263" s="55"/>
    </row>
    <row r="1264" spans="1:2" hidden="1" x14ac:dyDescent="0.25">
      <c r="A1264" s="55"/>
      <c r="B1264" s="55"/>
    </row>
    <row r="1265" spans="1:2" hidden="1" x14ac:dyDescent="0.25">
      <c r="A1265" s="55"/>
      <c r="B1265" s="55"/>
    </row>
    <row r="1266" spans="1:2" hidden="1" x14ac:dyDescent="0.25">
      <c r="A1266" s="55"/>
      <c r="B1266" s="55"/>
    </row>
    <row r="1267" spans="1:2" hidden="1" x14ac:dyDescent="0.25">
      <c r="A1267" s="55"/>
      <c r="B1267" s="55"/>
    </row>
    <row r="1268" spans="1:2" hidden="1" x14ac:dyDescent="0.25">
      <c r="A1268" s="55"/>
      <c r="B1268" s="55"/>
    </row>
    <row r="1269" spans="1:2" hidden="1" x14ac:dyDescent="0.25">
      <c r="A1269" s="55"/>
      <c r="B1269" s="55"/>
    </row>
    <row r="1270" spans="1:2" hidden="1" x14ac:dyDescent="0.25">
      <c r="A1270" s="55"/>
      <c r="B1270" s="55"/>
    </row>
    <row r="1271" spans="1:2" hidden="1" x14ac:dyDescent="0.25">
      <c r="A1271" s="55"/>
      <c r="B1271" s="55"/>
    </row>
    <row r="1272" spans="1:2" hidden="1" x14ac:dyDescent="0.25">
      <c r="A1272" s="55"/>
      <c r="B1272" s="55"/>
    </row>
    <row r="1273" spans="1:2" hidden="1" x14ac:dyDescent="0.25">
      <c r="A1273" s="55"/>
      <c r="B1273" s="55"/>
    </row>
    <row r="1274" spans="1:2" hidden="1" x14ac:dyDescent="0.25">
      <c r="A1274" s="55"/>
      <c r="B1274" s="55"/>
    </row>
    <row r="1275" spans="1:2" hidden="1" x14ac:dyDescent="0.25">
      <c r="A1275" s="55"/>
      <c r="B1275" s="55"/>
    </row>
    <row r="1276" spans="1:2" hidden="1" x14ac:dyDescent="0.25">
      <c r="A1276" s="55"/>
      <c r="B1276" s="55"/>
    </row>
    <row r="1277" spans="1:2" hidden="1" x14ac:dyDescent="0.25">
      <c r="A1277" s="55"/>
      <c r="B1277" s="55"/>
    </row>
    <row r="1278" spans="1:2" hidden="1" x14ac:dyDescent="0.25">
      <c r="A1278" s="55"/>
      <c r="B1278" s="55"/>
    </row>
    <row r="1279" spans="1:2" hidden="1" x14ac:dyDescent="0.25">
      <c r="A1279" s="55"/>
      <c r="B1279" s="55"/>
    </row>
    <row r="1280" spans="1:2" hidden="1" x14ac:dyDescent="0.25">
      <c r="A1280" s="55"/>
      <c r="B1280" s="55"/>
    </row>
    <row r="1281" spans="1:2" hidden="1" x14ac:dyDescent="0.25">
      <c r="A1281" s="55"/>
      <c r="B1281" s="55"/>
    </row>
    <row r="1282" spans="1:2" hidden="1" x14ac:dyDescent="0.25">
      <c r="A1282" s="55"/>
      <c r="B1282" s="55"/>
    </row>
    <row r="1283" spans="1:2" hidden="1" x14ac:dyDescent="0.25">
      <c r="A1283" s="55"/>
      <c r="B1283" s="55"/>
    </row>
    <row r="1284" spans="1:2" hidden="1" x14ac:dyDescent="0.25">
      <c r="A1284" s="55"/>
      <c r="B1284" s="55"/>
    </row>
    <row r="1285" spans="1:2" hidden="1" x14ac:dyDescent="0.25">
      <c r="A1285" s="55"/>
      <c r="B1285" s="55"/>
    </row>
    <row r="1286" spans="1:2" hidden="1" x14ac:dyDescent="0.25">
      <c r="A1286" s="55"/>
      <c r="B1286" s="55"/>
    </row>
    <row r="1287" spans="1:2" hidden="1" x14ac:dyDescent="0.25">
      <c r="A1287" s="55"/>
      <c r="B1287" s="55"/>
    </row>
    <row r="1288" spans="1:2" hidden="1" x14ac:dyDescent="0.25">
      <c r="A1288" s="55"/>
      <c r="B1288" s="55"/>
    </row>
    <row r="1289" spans="1:2" hidden="1" x14ac:dyDescent="0.25">
      <c r="A1289" s="55"/>
      <c r="B1289" s="55"/>
    </row>
    <row r="1290" spans="1:2" hidden="1" x14ac:dyDescent="0.25">
      <c r="A1290" s="55"/>
      <c r="B1290" s="55"/>
    </row>
    <row r="1291" spans="1:2" hidden="1" x14ac:dyDescent="0.25">
      <c r="A1291" s="55"/>
      <c r="B1291" s="55"/>
    </row>
    <row r="1292" spans="1:2" hidden="1" x14ac:dyDescent="0.25">
      <c r="A1292" s="55"/>
      <c r="B1292" s="55"/>
    </row>
    <row r="1293" spans="1:2" hidden="1" x14ac:dyDescent="0.25">
      <c r="A1293" s="55"/>
      <c r="B1293" s="55"/>
    </row>
    <row r="1294" spans="1:2" hidden="1" x14ac:dyDescent="0.25">
      <c r="A1294" s="55"/>
      <c r="B1294" s="55"/>
    </row>
    <row r="1295" spans="1:2" hidden="1" x14ac:dyDescent="0.25">
      <c r="A1295" s="55"/>
      <c r="B1295" s="55"/>
    </row>
    <row r="1296" spans="1:2" hidden="1" x14ac:dyDescent="0.25">
      <c r="A1296" s="55"/>
      <c r="B1296" s="55"/>
    </row>
    <row r="1297" spans="1:2" hidden="1" x14ac:dyDescent="0.25">
      <c r="A1297" s="55"/>
      <c r="B1297" s="55"/>
    </row>
    <row r="1298" spans="1:2" hidden="1" x14ac:dyDescent="0.25">
      <c r="A1298" s="55"/>
      <c r="B1298" s="55"/>
    </row>
    <row r="1299" spans="1:2" hidden="1" x14ac:dyDescent="0.25">
      <c r="A1299" s="55"/>
      <c r="B1299" s="55"/>
    </row>
    <row r="1300" spans="1:2" hidden="1" x14ac:dyDescent="0.25">
      <c r="A1300" s="55"/>
      <c r="B1300" s="55"/>
    </row>
    <row r="1301" spans="1:2" hidden="1" x14ac:dyDescent="0.25">
      <c r="A1301" s="55"/>
      <c r="B1301" s="55"/>
    </row>
    <row r="1302" spans="1:2" hidden="1" x14ac:dyDescent="0.25">
      <c r="A1302" s="55"/>
      <c r="B1302" s="55"/>
    </row>
    <row r="1303" spans="1:2" hidden="1" x14ac:dyDescent="0.25">
      <c r="A1303" s="55"/>
      <c r="B1303" s="55"/>
    </row>
    <row r="1304" spans="1:2" hidden="1" x14ac:dyDescent="0.25">
      <c r="A1304" s="55"/>
      <c r="B1304" s="55"/>
    </row>
    <row r="1305" spans="1:2" hidden="1" x14ac:dyDescent="0.25">
      <c r="A1305" s="55"/>
      <c r="B1305" s="55"/>
    </row>
    <row r="1306" spans="1:2" hidden="1" x14ac:dyDescent="0.25">
      <c r="A1306" s="55"/>
      <c r="B1306" s="55"/>
    </row>
    <row r="1307" spans="1:2" hidden="1" x14ac:dyDescent="0.25">
      <c r="A1307" s="55"/>
      <c r="B1307" s="55"/>
    </row>
    <row r="1308" spans="1:2" hidden="1" x14ac:dyDescent="0.25">
      <c r="A1308" s="55"/>
      <c r="B1308" s="55"/>
    </row>
    <row r="1309" spans="1:2" hidden="1" x14ac:dyDescent="0.25">
      <c r="A1309" s="55"/>
      <c r="B1309" s="55"/>
    </row>
    <row r="1310" spans="1:2" hidden="1" x14ac:dyDescent="0.25">
      <c r="A1310" s="55"/>
      <c r="B1310" s="55"/>
    </row>
    <row r="1311" spans="1:2" hidden="1" x14ac:dyDescent="0.25">
      <c r="A1311" s="55"/>
      <c r="B1311" s="55"/>
    </row>
    <row r="1312" spans="1:2" hidden="1" x14ac:dyDescent="0.25">
      <c r="A1312" s="55"/>
      <c r="B1312" s="55"/>
    </row>
    <row r="1313" spans="1:2" hidden="1" x14ac:dyDescent="0.25">
      <c r="A1313" s="55"/>
      <c r="B1313" s="55"/>
    </row>
    <row r="1314" spans="1:2" hidden="1" x14ac:dyDescent="0.25">
      <c r="A1314" s="55"/>
      <c r="B1314" s="55"/>
    </row>
    <row r="1315" spans="1:2" hidden="1" x14ac:dyDescent="0.25">
      <c r="A1315" s="55"/>
      <c r="B1315" s="55"/>
    </row>
    <row r="1316" spans="1:2" hidden="1" x14ac:dyDescent="0.25">
      <c r="A1316" s="55"/>
      <c r="B1316" s="55"/>
    </row>
    <row r="1317" spans="1:2" hidden="1" x14ac:dyDescent="0.25">
      <c r="A1317" s="55"/>
      <c r="B1317" s="55"/>
    </row>
    <row r="1318" spans="1:2" hidden="1" x14ac:dyDescent="0.25">
      <c r="A1318" s="55"/>
      <c r="B1318" s="55"/>
    </row>
    <row r="1319" spans="1:2" hidden="1" x14ac:dyDescent="0.25">
      <c r="A1319" s="55"/>
      <c r="B1319" s="55"/>
    </row>
    <row r="1320" spans="1:2" hidden="1" x14ac:dyDescent="0.25">
      <c r="A1320" s="55"/>
      <c r="B1320" s="55"/>
    </row>
    <row r="1321" spans="1:2" hidden="1" x14ac:dyDescent="0.25">
      <c r="A1321" s="55"/>
      <c r="B1321" s="55"/>
    </row>
    <row r="1322" spans="1:2" hidden="1" x14ac:dyDescent="0.25">
      <c r="A1322" s="55"/>
      <c r="B1322" s="55"/>
    </row>
    <row r="1323" spans="1:2" hidden="1" x14ac:dyDescent="0.25">
      <c r="A1323" s="55"/>
      <c r="B1323" s="55"/>
    </row>
    <row r="1324" spans="1:2" hidden="1" x14ac:dyDescent="0.25">
      <c r="A1324" s="55"/>
      <c r="B1324" s="55"/>
    </row>
    <row r="1325" spans="1:2" hidden="1" x14ac:dyDescent="0.25">
      <c r="A1325" s="55"/>
      <c r="B1325" s="55"/>
    </row>
    <row r="1326" spans="1:2" hidden="1" x14ac:dyDescent="0.25">
      <c r="A1326" s="55"/>
      <c r="B1326" s="55"/>
    </row>
    <row r="1327" spans="1:2" hidden="1" x14ac:dyDescent="0.25">
      <c r="A1327" s="55"/>
      <c r="B1327" s="55"/>
    </row>
    <row r="1328" spans="1:2" hidden="1" x14ac:dyDescent="0.25">
      <c r="A1328" s="55"/>
      <c r="B1328" s="55"/>
    </row>
    <row r="1329" spans="1:2" hidden="1" x14ac:dyDescent="0.25">
      <c r="A1329" s="55"/>
      <c r="B1329" s="55"/>
    </row>
    <row r="1330" spans="1:2" hidden="1" x14ac:dyDescent="0.25">
      <c r="A1330" s="55"/>
      <c r="B1330" s="55"/>
    </row>
    <row r="1331" spans="1:2" hidden="1" x14ac:dyDescent="0.25">
      <c r="A1331" s="55"/>
      <c r="B1331" s="55"/>
    </row>
    <row r="1332" spans="1:2" hidden="1" x14ac:dyDescent="0.25">
      <c r="A1332" s="55"/>
      <c r="B1332" s="55"/>
    </row>
    <row r="1333" spans="1:2" hidden="1" x14ac:dyDescent="0.25">
      <c r="A1333" s="55"/>
      <c r="B1333" s="55"/>
    </row>
    <row r="1334" spans="1:2" hidden="1" x14ac:dyDescent="0.25">
      <c r="A1334" s="55"/>
      <c r="B1334" s="55"/>
    </row>
    <row r="1335" spans="1:2" hidden="1" x14ac:dyDescent="0.25">
      <c r="A1335" s="55"/>
      <c r="B1335" s="55"/>
    </row>
    <row r="1336" spans="1:2" hidden="1" x14ac:dyDescent="0.25">
      <c r="A1336" s="55"/>
      <c r="B1336" s="55"/>
    </row>
    <row r="1337" spans="1:2" hidden="1" x14ac:dyDescent="0.25">
      <c r="A1337" s="55"/>
      <c r="B1337" s="55"/>
    </row>
    <row r="1338" spans="1:2" hidden="1" x14ac:dyDescent="0.25">
      <c r="A1338" s="55"/>
      <c r="B1338" s="55"/>
    </row>
    <row r="1339" spans="1:2" hidden="1" x14ac:dyDescent="0.25">
      <c r="A1339" s="55"/>
      <c r="B1339" s="55"/>
    </row>
    <row r="1340" spans="1:2" hidden="1" x14ac:dyDescent="0.25">
      <c r="A1340" s="55"/>
      <c r="B1340" s="55"/>
    </row>
    <row r="1341" spans="1:2" hidden="1" x14ac:dyDescent="0.25">
      <c r="A1341" s="55"/>
      <c r="B1341" s="55"/>
    </row>
    <row r="1342" spans="1:2" hidden="1" x14ac:dyDescent="0.25">
      <c r="A1342" s="55"/>
      <c r="B1342" s="55"/>
    </row>
    <row r="1343" spans="1:2" hidden="1" x14ac:dyDescent="0.25">
      <c r="A1343" s="55"/>
      <c r="B1343" s="55"/>
    </row>
    <row r="1344" spans="1:2" hidden="1" x14ac:dyDescent="0.25">
      <c r="A1344" s="55"/>
      <c r="B1344" s="55"/>
    </row>
    <row r="1345" spans="1:2" hidden="1" x14ac:dyDescent="0.25">
      <c r="A1345" s="55"/>
      <c r="B1345" s="55"/>
    </row>
    <row r="1346" spans="1:2" hidden="1" x14ac:dyDescent="0.25">
      <c r="A1346" s="55"/>
      <c r="B1346" s="55"/>
    </row>
    <row r="1347" spans="1:2" hidden="1" x14ac:dyDescent="0.25">
      <c r="A1347" s="55"/>
      <c r="B1347" s="55"/>
    </row>
    <row r="1348" spans="1:2" hidden="1" x14ac:dyDescent="0.25">
      <c r="A1348" s="55"/>
      <c r="B1348" s="55"/>
    </row>
    <row r="1349" spans="1:2" hidden="1" x14ac:dyDescent="0.25">
      <c r="A1349" s="55"/>
      <c r="B1349" s="55"/>
    </row>
    <row r="1350" spans="1:2" hidden="1" x14ac:dyDescent="0.25">
      <c r="A1350" s="55"/>
      <c r="B1350" s="55"/>
    </row>
    <row r="1351" spans="1:2" hidden="1" x14ac:dyDescent="0.25">
      <c r="A1351" s="55"/>
      <c r="B1351" s="55"/>
    </row>
    <row r="1352" spans="1:2" hidden="1" x14ac:dyDescent="0.25">
      <c r="A1352" s="55"/>
      <c r="B1352" s="55"/>
    </row>
    <row r="1353" spans="1:2" hidden="1" x14ac:dyDescent="0.25">
      <c r="A1353" s="55"/>
      <c r="B1353" s="55"/>
    </row>
    <row r="1354" spans="1:2" hidden="1" x14ac:dyDescent="0.25">
      <c r="A1354" s="55"/>
      <c r="B1354" s="55"/>
    </row>
    <row r="1355" spans="1:2" hidden="1" x14ac:dyDescent="0.25">
      <c r="A1355" s="55"/>
      <c r="B1355" s="55"/>
    </row>
    <row r="1356" spans="1:2" hidden="1" x14ac:dyDescent="0.25">
      <c r="A1356" s="55"/>
      <c r="B1356" s="55"/>
    </row>
    <row r="1357" spans="1:2" hidden="1" x14ac:dyDescent="0.25">
      <c r="A1357" s="55"/>
      <c r="B1357" s="55"/>
    </row>
    <row r="1358" spans="1:2" hidden="1" x14ac:dyDescent="0.25">
      <c r="A1358" s="55"/>
      <c r="B1358" s="55"/>
    </row>
    <row r="1359" spans="1:2" hidden="1" x14ac:dyDescent="0.25">
      <c r="A1359" s="55"/>
      <c r="B1359" s="55"/>
    </row>
    <row r="1360" spans="1:2" hidden="1" x14ac:dyDescent="0.25">
      <c r="A1360" s="55"/>
      <c r="B1360" s="55"/>
    </row>
    <row r="1361" spans="1:2" hidden="1" x14ac:dyDescent="0.25">
      <c r="A1361" s="55"/>
      <c r="B1361" s="55"/>
    </row>
    <row r="1362" spans="1:2" hidden="1" x14ac:dyDescent="0.25">
      <c r="A1362" s="55"/>
      <c r="B1362" s="55"/>
    </row>
    <row r="1363" spans="1:2" hidden="1" x14ac:dyDescent="0.25">
      <c r="A1363" s="55"/>
      <c r="B1363" s="55"/>
    </row>
    <row r="1364" spans="1:2" hidden="1" x14ac:dyDescent="0.25">
      <c r="A1364" s="55"/>
      <c r="B1364" s="55"/>
    </row>
    <row r="1365" spans="1:2" hidden="1" x14ac:dyDescent="0.25">
      <c r="A1365" s="55"/>
      <c r="B1365" s="55"/>
    </row>
    <row r="1366" spans="1:2" hidden="1" x14ac:dyDescent="0.25">
      <c r="A1366" s="55"/>
      <c r="B1366" s="55"/>
    </row>
    <row r="1367" spans="1:2" hidden="1" x14ac:dyDescent="0.25">
      <c r="A1367" s="55"/>
      <c r="B1367" s="55"/>
    </row>
    <row r="1368" spans="1:2" hidden="1" x14ac:dyDescent="0.25">
      <c r="A1368" s="55"/>
      <c r="B1368" s="55"/>
    </row>
    <row r="1369" spans="1:2" hidden="1" x14ac:dyDescent="0.25">
      <c r="A1369" s="55"/>
      <c r="B1369" s="55"/>
    </row>
    <row r="1370" spans="1:2" hidden="1" x14ac:dyDescent="0.25">
      <c r="A1370" s="55"/>
      <c r="B1370" s="55"/>
    </row>
    <row r="1371" spans="1:2" hidden="1" x14ac:dyDescent="0.25">
      <c r="A1371" s="55"/>
      <c r="B1371" s="55"/>
    </row>
    <row r="1372" spans="1:2" hidden="1" x14ac:dyDescent="0.25">
      <c r="A1372" s="55"/>
      <c r="B1372" s="55"/>
    </row>
    <row r="1373" spans="1:2" hidden="1" x14ac:dyDescent="0.25">
      <c r="A1373" s="55"/>
      <c r="B1373" s="55"/>
    </row>
    <row r="1374" spans="1:2" hidden="1" x14ac:dyDescent="0.25">
      <c r="A1374" s="55"/>
      <c r="B1374" s="55"/>
    </row>
    <row r="1375" spans="1:2" hidden="1" x14ac:dyDescent="0.25">
      <c r="A1375" s="55"/>
      <c r="B1375" s="55"/>
    </row>
    <row r="1376" spans="1:2" hidden="1" x14ac:dyDescent="0.25">
      <c r="A1376" s="55"/>
      <c r="B1376" s="55"/>
    </row>
    <row r="1377" spans="1:2" hidden="1" x14ac:dyDescent="0.25">
      <c r="A1377" s="55"/>
      <c r="B1377" s="55"/>
    </row>
    <row r="1378" spans="1:2" hidden="1" x14ac:dyDescent="0.25">
      <c r="A1378" s="55"/>
      <c r="B1378" s="55"/>
    </row>
    <row r="1379" spans="1:2" hidden="1" x14ac:dyDescent="0.25">
      <c r="A1379" s="55"/>
      <c r="B1379" s="55"/>
    </row>
    <row r="1380" spans="1:2" hidden="1" x14ac:dyDescent="0.25">
      <c r="A1380" s="55"/>
      <c r="B1380" s="55"/>
    </row>
    <row r="1381" spans="1:2" hidden="1" x14ac:dyDescent="0.25">
      <c r="A1381" s="55"/>
    </row>
    <row r="1382" spans="1:2" hidden="1" x14ac:dyDescent="0.25"/>
    <row r="1383" spans="1:2" hidden="1" x14ac:dyDescent="0.25"/>
    <row r="1384" spans="1:2" hidden="1" x14ac:dyDescent="0.25"/>
    <row r="1385" spans="1:2" hidden="1" x14ac:dyDescent="0.25"/>
    <row r="1386" spans="1:2" hidden="1" x14ac:dyDescent="0.25"/>
    <row r="1387" spans="1:2" hidden="1" x14ac:dyDescent="0.25"/>
    <row r="1388" spans="1:2" hidden="1" x14ac:dyDescent="0.25"/>
    <row r="1389" spans="1:2" hidden="1" x14ac:dyDescent="0.25"/>
    <row r="1390" spans="1:2" hidden="1" x14ac:dyDescent="0.25"/>
    <row r="1391" spans="1:2" hidden="1" x14ac:dyDescent="0.25"/>
    <row r="1392" spans="1: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password="CC33" sheet="1"/>
  <mergeCells count="111">
    <mergeCell ref="T2:AA2"/>
    <mergeCell ref="A1:T1"/>
    <mergeCell ref="U1:AD1"/>
    <mergeCell ref="C2:K2"/>
    <mergeCell ref="AE1:AR1"/>
    <mergeCell ref="AB2:AG2"/>
    <mergeCell ref="AH2:AI2"/>
    <mergeCell ref="AK2:AL2"/>
    <mergeCell ref="B3:B5"/>
    <mergeCell ref="AM2:AR2"/>
    <mergeCell ref="A3:A6"/>
    <mergeCell ref="N5:O6"/>
    <mergeCell ref="P5:Q6"/>
    <mergeCell ref="R5:S6"/>
    <mergeCell ref="T5:U6"/>
    <mergeCell ref="N4:U4"/>
    <mergeCell ref="C3:U3"/>
    <mergeCell ref="C4:J5"/>
    <mergeCell ref="K4:M4"/>
    <mergeCell ref="V3:AN3"/>
    <mergeCell ref="V4:AC5"/>
    <mergeCell ref="AD4:AF4"/>
    <mergeCell ref="AD5:AD6"/>
    <mergeCell ref="AE5:AE6"/>
    <mergeCell ref="K5:K6"/>
    <mergeCell ref="L5:L6"/>
    <mergeCell ref="M5:M6"/>
    <mergeCell ref="K42:R42"/>
    <mergeCell ref="K43:R43"/>
    <mergeCell ref="K44:R44"/>
    <mergeCell ref="K37:R37"/>
    <mergeCell ref="AM5:AN6"/>
    <mergeCell ref="AF44:AH44"/>
    <mergeCell ref="Z44:AE44"/>
    <mergeCell ref="AF41:AH41"/>
    <mergeCell ref="AF43:AH43"/>
    <mergeCell ref="K45:R45"/>
    <mergeCell ref="K38:R38"/>
    <mergeCell ref="K39:R39"/>
    <mergeCell ref="K40:R40"/>
    <mergeCell ref="K41:R41"/>
    <mergeCell ref="C44:J44"/>
    <mergeCell ref="C45:J45"/>
    <mergeCell ref="C37:J37"/>
    <mergeCell ref="A43:B43"/>
    <mergeCell ref="A44:B44"/>
    <mergeCell ref="A45:B45"/>
    <mergeCell ref="C38:J38"/>
    <mergeCell ref="C39:J39"/>
    <mergeCell ref="C40:J40"/>
    <mergeCell ref="C43:J43"/>
    <mergeCell ref="A37:B37"/>
    <mergeCell ref="A38:B38"/>
    <mergeCell ref="A39:B39"/>
    <mergeCell ref="A40:B40"/>
    <mergeCell ref="A41:B41"/>
    <mergeCell ref="A42:B42"/>
    <mergeCell ref="C41:J41"/>
    <mergeCell ref="C42:J42"/>
    <mergeCell ref="AG5:AH6"/>
    <mergeCell ref="Z45:AE45"/>
    <mergeCell ref="S37:Y37"/>
    <mergeCell ref="S38:Y38"/>
    <mergeCell ref="S39:Y39"/>
    <mergeCell ref="S40:Y40"/>
    <mergeCell ref="S41:Y41"/>
    <mergeCell ref="Z42:AE42"/>
    <mergeCell ref="Z43:AE43"/>
    <mergeCell ref="S42:Y42"/>
    <mergeCell ref="S43:Y43"/>
    <mergeCell ref="S44:Y44"/>
    <mergeCell ref="S45:Y45"/>
    <mergeCell ref="Z37:AE37"/>
    <mergeCell ref="Z38:AE38"/>
    <mergeCell ref="Z39:AE39"/>
    <mergeCell ref="Z40:AE40"/>
    <mergeCell ref="Z41:AE41"/>
    <mergeCell ref="AF45:AH45"/>
    <mergeCell ref="AF42:AH42"/>
    <mergeCell ref="AF5:AF6"/>
    <mergeCell ref="AF39:AH39"/>
    <mergeCell ref="AI39:AK39"/>
    <mergeCell ref="AL39:AN39"/>
    <mergeCell ref="AF40:AH40"/>
    <mergeCell ref="AI40:AK40"/>
    <mergeCell ref="AL40:AN40"/>
    <mergeCell ref="AF37:AH37"/>
    <mergeCell ref="AI37:AK37"/>
    <mergeCell ref="AF38:AH38"/>
    <mergeCell ref="AL37:AN37"/>
    <mergeCell ref="AQ4:AQ6"/>
    <mergeCell ref="AR4:AR6"/>
    <mergeCell ref="AO3:AR3"/>
    <mergeCell ref="AL45:AN45"/>
    <mergeCell ref="AO37:AO41"/>
    <mergeCell ref="AP37:AP41"/>
    <mergeCell ref="AQ37:AQ41"/>
    <mergeCell ref="AR37:AR41"/>
    <mergeCell ref="AL38:AN38"/>
    <mergeCell ref="AK5:AL6"/>
    <mergeCell ref="AI41:AK41"/>
    <mergeCell ref="AL41:AN41"/>
    <mergeCell ref="AO4:AO6"/>
    <mergeCell ref="AI38:AK38"/>
    <mergeCell ref="AI5:AJ6"/>
    <mergeCell ref="AP4:AP6"/>
    <mergeCell ref="AI45:AK45"/>
    <mergeCell ref="AI42:AK42"/>
    <mergeCell ref="AI43:AK43"/>
    <mergeCell ref="AI44:AK44"/>
    <mergeCell ref="AG4:AN4"/>
  </mergeCells>
  <conditionalFormatting sqref="S38:Y45">
    <cfRule type="containsText" dxfId="9" priority="1" stopIfTrue="1" operator="containsText" text="повышение">
      <formula>NOT(ISERROR(SEARCH("повышение",S38)))</formula>
    </cfRule>
    <cfRule type="containsText" dxfId="8" priority="4" operator="containsText" text="стабильно">
      <formula>NOT(ISERROR(SEARCH("стабильно",S38)))</formula>
    </cfRule>
    <cfRule type="containsText" dxfId="7" priority="11" operator="containsText" text="снижение">
      <formula>NOT(ISERROR(SEARCH("снижение",S38)))</formula>
    </cfRule>
  </conditionalFormatting>
  <conditionalFormatting sqref="AO7:AR36">
    <cfRule type="containsText" dxfId="6" priority="8" operator="containsText" text="повышение">
      <formula>NOT(ISERROR(SEARCH("повышение",AO7)))</formula>
    </cfRule>
    <cfRule type="containsText" dxfId="5" priority="9" operator="containsText" text="стабильно">
      <formula>NOT(ISERROR(SEARCH("стабильно",AO7)))</formula>
    </cfRule>
    <cfRule type="cellIs" dxfId="4" priority="10" operator="equal">
      <formula>"снижение"</formula>
    </cfRule>
  </conditionalFormatting>
  <conditionalFormatting sqref="AL38:AN41">
    <cfRule type="containsText" dxfId="3" priority="5" operator="containsText" text="стабильно">
      <formula>NOT(ISERROR(SEARCH("стабильно",AL38)))</formula>
    </cfRule>
    <cfRule type="containsText" dxfId="2" priority="6" operator="containsText" text="повышение">
      <formula>NOT(ISERROR(SEARCH("повышение",AL38)))</formula>
    </cfRule>
    <cfRule type="containsText" dxfId="1" priority="7" operator="containsText" text="снижение">
      <formula>NOT(ISERROR(SEARCH("снижение",AL38)))</formula>
    </cfRule>
  </conditionalFormatting>
  <conditionalFormatting sqref="AF42:AH45">
    <cfRule type="cellIs" dxfId="0" priority="3" stopIfTrue="1" operator="equal">
      <formula>0</formula>
    </cfRule>
  </conditionalFormatting>
  <dataValidations count="1">
    <dataValidation type="whole" allowBlank="1" showInputMessage="1" showErrorMessage="1" errorTitle="!" error="Введено не верное число!" sqref="V7:AC36 C7:J36">
      <formula1>0</formula1>
      <formula2>2</formula2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УУД_5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 Лобанов</cp:lastModifiedBy>
  <cp:lastPrinted>2017-01-29T03:27:43Z</cp:lastPrinted>
  <dcterms:created xsi:type="dcterms:W3CDTF">2017-01-28T15:25:34Z</dcterms:created>
  <dcterms:modified xsi:type="dcterms:W3CDTF">2020-10-15T04:01:12Z</dcterms:modified>
</cp:coreProperties>
</file>